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Источники!$F$23</definedName>
    <definedName name="LAST_CELL" localSheetId="1">Расходы!$F$161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Источники!$A$23</definedName>
    <definedName name="REND_1" localSheetId="1">Расходы!$A$162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21" i="1"/>
  <c r="F21" s="1"/>
  <c r="E19"/>
  <c r="F19" s="1"/>
  <c r="E50"/>
  <c r="E49"/>
  <c r="E46"/>
  <c r="F46" s="1"/>
  <c r="E44"/>
  <c r="E43"/>
  <c r="E42"/>
  <c r="E41"/>
  <c r="F41" s="1"/>
  <c r="E22"/>
  <c r="E23"/>
  <c r="E24"/>
  <c r="E25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2"/>
  <c r="F43"/>
  <c r="F44"/>
  <c r="F45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</calcChain>
</file>

<file path=xl/sharedStrings.xml><?xml version="1.0" encoding="utf-8"?>
<sst xmlns="http://schemas.openxmlformats.org/spreadsheetml/2006/main" count="759" uniqueCount="439">
  <si>
    <t>ОТЧЕТ ОБ ИСПОЛНЕНИИ БЮДЖЕТА</t>
  </si>
  <si>
    <t>КОДЫ</t>
  </si>
  <si>
    <t xml:space="preserve">  Форма по ОКУД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</si>
  <si>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</si>
  <si>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</si>
  <si>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</si>
  <si>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</si>
  <si>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</si>
  <si>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</si>
  <si>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</si>
  <si>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</si>
  <si>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</si>
  <si>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на 01.01.2018 г.</t>
  </si>
  <si>
    <t>01.01.2018</t>
  </si>
  <si>
    <t>АДМИНИСТРАЦИЯ БАЛКО-ГРУЗСКОГО СЕЛЬСКОГО ПОСЕЛЕНИЯ</t>
  </si>
  <si>
    <t>ППО Балко-Грузского сельского поселения Егорлыкского района (сельские поселения)</t>
  </si>
  <si>
    <t>Единица измерения: руб.</t>
  </si>
  <si>
    <t>0503117 СВ</t>
  </si>
  <si>
    <t>04227522</t>
  </si>
  <si>
    <t>951</t>
  </si>
  <si>
    <t>60615410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</si>
  <si>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</si>
  <si>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</si>
  <si>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</si>
  <si>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</si>
  <si>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</si>
  <si>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</si>
  <si>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</si>
  <si>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</si>
  <si>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</si>
  <si>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</si>
  <si>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</si>
  <si>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</si>
  <si>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</si>
  <si>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</si>
  <si>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</si>
  <si>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</si>
  <si>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</si>
  <si>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</si>
  <si>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</si>
  <si>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</si>
  <si>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</si>
  <si>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</si>
  <si>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</si>
  <si>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</si>
  <si>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</si>
  <si>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</si>
  <si>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</si>
  <si>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</si>
  <si>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</si>
  <si>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</si>
  <si>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</si>
  <si>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</si>
  <si>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</si>
  <si>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</si>
  <si>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</si>
  <si>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</si>
  <si>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</si>
  <si>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</si>
  <si>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</si>
  <si>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</si>
  <si>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</si>
  <si>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</si>
  <si>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</si>
  <si>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</si>
  <si>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</si>
  <si>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</si>
  <si>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</si>
  <si>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</si>
  <si>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</si>
  <si>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</si>
  <si>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</si>
  <si>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</si>
  <si>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</si>
  <si>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</si>
  <si>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</si>
  <si>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</si>
  <si>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</si>
  <si>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</si>
  <si>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</si>
  <si>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</si>
  <si>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</si>
  <si>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</si>
  <si>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</si>
  <si>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</si>
  <si>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</si>
  <si>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</si>
  <si>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</si>
  <si>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</si>
  <si>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</si>
  <si>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</si>
  <si>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</si>
  <si>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</si>
  <si>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</si>
  <si>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</si>
  <si>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</si>
  <si>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</si>
  <si>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</si>
  <si>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</si>
  <si>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</si>
  <si>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</si>
  <si>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</si>
  <si>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</si>
  <si>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</si>
  <si>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</si>
  <si>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</si>
  <si>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</si>
  <si>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</si>
  <si>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</si>
  <si>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</si>
  <si>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</si>
  <si>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</si>
  <si>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</si>
  <si>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</si>
  <si>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</si>
  <si>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</si>
  <si>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</si>
  <si>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</si>
  <si>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</si>
  <si>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</si>
  <si>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</si>
  <si>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</si>
  <si>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</si>
  <si>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</si>
  <si>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</si>
  <si>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</si>
  <si>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сельских поселений</t>
  </si>
  <si>
    <t>951 11701050100000180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</si>
  <si>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</si>
  <si>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</si>
  <si>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</si>
  <si>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</si>
  <si>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</si>
  <si>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</si>
  <si>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</si>
  <si>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</si>
  <si>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</si>
  <si>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</si>
  <si>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</si>
  <si>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</si>
  <si>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</si>
  <si>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</si>
  <si>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</si>
  <si>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</si>
  <si>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</si>
  <si>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</si>
  <si>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</si>
  <si>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</si>
  <si>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</si>
  <si>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</si>
  <si>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</si>
  <si>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</si>
  <si>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</si>
  <si>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</si>
  <si>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</si>
  <si>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</si>
  <si>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</si>
  <si>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</si>
  <si>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</si>
  <si>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</si>
  <si>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</si>
  <si>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</si>
  <si>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</si>
  <si>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</si>
  <si>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</si>
  <si>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Балко-Грузского сельского поселения «Муниципальная политика»</t>
  </si>
  <si>
    <t xml:space="preserve">951 0104 0600000000 000 </t>
  </si>
  <si>
    <t>Подпрограмма «Развитие системы подготовки кадров для муниципальной службы, дополнительного профессионального образования муниципальных служащих» муниципальной программы Балко-Грузского сельского поселения «Муниципальная политика»</t>
  </si>
  <si>
    <t xml:space="preserve">951 0104 0610000000 000 </t>
  </si>
  <si>
    <t>Мероприятия по осуществлению непрерывного систематического самостоятельного обучения (самообразование) руководящих работников, специалистов и технического персонала в рамках подпрограммы "Развитие системы подготовки кадров для  муниципальной службы, дополнительного профессионального образования  муниципальных служащих" муниципальной программы Балко-Грузского сельского поселения "Муниципальная политика"</t>
  </si>
  <si>
    <t xml:space="preserve">951 0104 0610024270 000 </t>
  </si>
  <si>
    <t>Прочая закупка товаров, работ и услуг для обеспечения государственных (муниципальных) нужд</t>
  </si>
  <si>
    <t xml:space="preserve">951 0104 0610024270 244 </t>
  </si>
  <si>
    <t>Обеспечение функционирования Главы Балко-Грузского сельского поселения</t>
  </si>
  <si>
    <t xml:space="preserve">951 0104 9400000000 000 </t>
  </si>
  <si>
    <t>Глава Балко-Грузского сельского поселения</t>
  </si>
  <si>
    <t xml:space="preserve">951 0104 9410000000 000 </t>
  </si>
  <si>
    <t>Расходы на выплаты по оплате труда работников органов местного самоуправления Балко-Грузского сельского поселения в рамках обеспечения функционирования Главы Балко-Грузского сельского поселения</t>
  </si>
  <si>
    <t xml:space="preserve">951 0104 9410000110 000 </t>
  </si>
  <si>
    <t>Фонд оплаты труда государственных (муниципальных) органов</t>
  </si>
  <si>
    <t xml:space="preserve">951 0104 9410000110 121 </t>
  </si>
  <si>
    <t>Иные выплаты персоналу государственных (муниципальных) органов, за исключением фонда оплаты труда</t>
  </si>
  <si>
    <t xml:space="preserve">951 0104 9410000110 122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</si>
  <si>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</si>
  <si>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951 0104 9410000110 129 </t>
  </si>
  <si>
    <t>Обеспечение деятельности Администрации Балко-Грузского сельского поселения</t>
  </si>
  <si>
    <t xml:space="preserve">951 0104 9500000000 000 </t>
  </si>
  <si>
    <t>Администрация Балко-Грузского сельского поселения</t>
  </si>
  <si>
    <t xml:space="preserve">951 0104 9510000000 000 </t>
  </si>
  <si>
    <t>Расходы на выплаты по оплате труда работников органов местного самоуправления Балко-Грузского сельского поселения в рамках обеспечения функционирования  Администрации Балко-Грузского сельского поселения</t>
  </si>
  <si>
    <t xml:space="preserve">951 0104 9510000110 000 </t>
  </si>
  <si>
    <t xml:space="preserve">951 0104 9510000110 121 </t>
  </si>
  <si>
    <t xml:space="preserve">951 0104 9510000110 122 </t>
  </si>
  <si>
    <t xml:space="preserve">951 0104 9510000110 129 </t>
  </si>
  <si>
    <t>Расходы на обеспечение деятельности органов местного самоуправления Балко-Грузского сельского поселения в рамках обеспечения функционирования  Администрации Балко-Грузского сельского поселения</t>
  </si>
  <si>
    <t xml:space="preserve">951 0104 9510000190 000 </t>
  </si>
  <si>
    <t xml:space="preserve">951 0104 9510000190 244 </t>
  </si>
  <si>
    <t>Обеспечение деятельности Балко-Грузского сельского поселения</t>
  </si>
  <si>
    <t xml:space="preserve">951 0104 9590000000 000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</si>
  <si>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непрограммного направления деятельности "Обеспечение деятельности Балко-Грузского сельского поселения"</t>
  </si>
  <si>
    <t xml:space="preserve">951 0104 9590072390 000 </t>
  </si>
  <si>
    <t xml:space="preserve">951 0104 9590072390 244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</si>
  <si>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в рамках непрограммного направления деятельности "Обеспечение деятельности Балко-Грузского сельского поселения"</t>
  </si>
  <si>
    <t xml:space="preserve">951 0104 9590085010 000 </t>
  </si>
  <si>
    <t xml:space="preserve">951 0104 9590085010 540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</si>
  <si>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</si>
  <si>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</si>
  <si>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951 0106 9500000000 000 </t>
  </si>
  <si>
    <t xml:space="preserve">951 0106 9590000000 000 </t>
  </si>
  <si>
    <t>Иные межбюджетные трансферты на обеспечение полномочий по осуществлению внешнего муниципального финансового контроля в рамках непрограммного направления деятельности "Обеспечение деятельности Балко-Грузского сельского поселения"</t>
  </si>
  <si>
    <t xml:space="preserve">951 0106 9590085020 000 </t>
  </si>
  <si>
    <t xml:space="preserve">951 0106 9590085020 540 </t>
  </si>
  <si>
    <t>Другие общегосударственные вопросы</t>
  </si>
  <si>
    <t xml:space="preserve">951 0113 0000000000 000 </t>
  </si>
  <si>
    <t>Муниципальная программа Балко-Грузского сельского поселения «Обеспечение общественного порядка и противодействие преступности»</t>
  </si>
  <si>
    <t xml:space="preserve">951 0113 0500000000 000 </t>
  </si>
  <si>
    <t>Подпрограмма «Противодействие коррупции в Балко-Грузском сельском поселении» муниципальной программы Балко-Грузского сельского поселения «Обеспечение общественного порядка и противодействие преступности»</t>
  </si>
  <si>
    <t xml:space="preserve">951 0113 0510000000 000 </t>
  </si>
  <si>
    <t>Мероприятия по антикоррупционной экспертизе нормативных правовых актов и их проектов и обеспечение прозрачности деятельности органов местного самоуправления на официальном Интернет-сайте Администрации Балко-Грузского сельского поселения в рамках подпрограммы "Противодействие коррупции в Балко-Грузском сельском поселении" муниципальной программы Балко-Грузского сельского поселения "Обеспечение общественного порядка и противодействие преступности"</t>
  </si>
  <si>
    <t xml:space="preserve">951 0113 0510024150 000 </t>
  </si>
  <si>
    <t xml:space="preserve">951 0113 0510024150 244 </t>
  </si>
  <si>
    <t>Муниципальная программа Балко-Грузского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</si>
  <si>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951 0113 0800000000 000 </t>
  </si>
  <si>
    <t>Подпрограмма  «Нормативно-методическое обеспечение и организация бюджетного процесса» муниципальной программы Балко-Грузского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</si>
  <si>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951 0113 0820000000 000 </t>
  </si>
  <si>
    <t>Мероприятия по внедрению Единой автоматизированной системы управления общественными финансами (ЕАС УОФ) в рамках подпрограммы  "Нормативно-методическое обеспечение и организация бюджетного процесса"  муниципальной программы Балко-Грузского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</si>
  <si>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951 0113 0820024470 000 </t>
  </si>
  <si>
    <t xml:space="preserve">951 0113 0820024470 244 </t>
  </si>
  <si>
    <t xml:space="preserve">951 0113 9500000000 000 </t>
  </si>
  <si>
    <t xml:space="preserve">951 0113 9510000000 000 </t>
  </si>
  <si>
    <t>Реализация направления расходов в рамках обеспечения деятельности Администрации Балко-Грузского сельского поселения</t>
  </si>
  <si>
    <t xml:space="preserve">951 0113 9510099990 000 </t>
  </si>
  <si>
    <t>Уплата налога на имущество организаций и земельного налога</t>
  </si>
  <si>
    <t xml:space="preserve">951 0113 9510099990 851 </t>
  </si>
  <si>
    <t>Уплата прочих налогов, сборов</t>
  </si>
  <si>
    <t xml:space="preserve">951 0113 9510099990 852 </t>
  </si>
  <si>
    <t>Уплата иных платежей</t>
  </si>
  <si>
    <t xml:space="preserve">951 0113 9510099990 853 </t>
  </si>
  <si>
    <t>Непрограммные расходы органов местного самоуправления Балко-Грузского сельского поселения</t>
  </si>
  <si>
    <t xml:space="preserve">951 0113 9900000000 000 </t>
  </si>
  <si>
    <t>Непрограммные расходы</t>
  </si>
  <si>
    <t xml:space="preserve">951 0113 9990000000 000 </t>
  </si>
  <si>
    <t>Реализация направления расходов в рамках непрограммных расходов по оценке муниципального имущества, признание прав и регулирование отношений по муниципальной собственности Балко-Грузского сельского поселения</t>
  </si>
  <si>
    <t xml:space="preserve">951 0113 9990024230 000 </t>
  </si>
  <si>
    <t xml:space="preserve">951 0113 9990024230 244 </t>
  </si>
  <si>
    <t>Реализация направления расходов в рамках непрограммных расходов по оснащению места первичного сбора и размещения контейнера для сбора, накопления отработанных компактных люминисцентных ламп, элементов питания, ртутьсодержащих бытовых термометров, с их последующим вывозом и утилизацией</t>
  </si>
  <si>
    <t xml:space="preserve">951 0113 9990024480 000 </t>
  </si>
  <si>
    <t xml:space="preserve">951 0113 9990024480 244 </t>
  </si>
  <si>
    <t>Реализация направления расходов в рамках непрограммных расходов по обеспечению на Портале интернет - сайта информационной базы ЖКХ Ростовской области в «Электронной системе сбора и учёта информации для инвентаризации жилищного фонда Ростовской области»</t>
  </si>
  <si>
    <t xml:space="preserve">951 0113 9990024560 000 </t>
  </si>
  <si>
    <t xml:space="preserve">951 0113 9990024560 244 </t>
  </si>
  <si>
    <t>Исполнение судебных актов по искам к Администрации Балко-Грузского сельского поселения о возмещении вреда, причиненного незаконными действиями (бездействием) муниципальных органов Балко-Грузского сельского поселения либо их должностных лиц, по иным непрограммным мероприятиям в рамках непрограммного направления деятельности "Реализация функций иных муниципальных органов Балко-Грузского сельского поселения"</t>
  </si>
  <si>
    <t xml:space="preserve">951 0113 9990090120 000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</si>
  <si>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</si>
  <si>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951 0113 9990090120 831 </t>
  </si>
  <si>
    <t>Реализация направления расходов в рамках непрограммных расходов  органов местного самоуправления Балко-Грузского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</si>
  <si>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</si>
  <si>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</si>
  <si>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</si>
  <si>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</si>
  <si>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</si>
  <si>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</si>
  <si>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</si>
  <si>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951 0203 9500000000 000 </t>
  </si>
  <si>
    <t xml:space="preserve">951 0203 9590000000 000 </t>
  </si>
  <si>
    <t>Расходы на осуществление первичного воинского учета на территориях, где отсутствуют военные комиссариаты в рамках непрограммного направления деятельности "Обеспечение деятельности Балко-Грузского сельского поселения"</t>
  </si>
  <si>
    <t xml:space="preserve">951 0203 9590051180 000 </t>
  </si>
  <si>
    <t xml:space="preserve">951 0203 9590051180 121 </t>
  </si>
  <si>
    <t xml:space="preserve">951 0203 9590051180 129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</si>
  <si>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</si>
  <si>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</si>
  <si>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</si>
  <si>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</si>
  <si>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Балко-Грузского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</si>
  <si>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951 0310 0100000000 000 </t>
  </si>
  <si>
    <t>Подпрограмма «Пожарная безопасность» муниципальной программы Балко-Грузского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</si>
  <si>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951 0310 0110000000 000 </t>
  </si>
  <si>
    <t>Мероприятие "Поддержание в готовности и модернизация системы оповещения населения" в рамках подпрограммы " Пожарная безопасность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</si>
  <si>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951 0310 0110024040 000 </t>
  </si>
  <si>
    <t xml:space="preserve">951 0310 0110024040 244 </t>
  </si>
  <si>
    <t xml:space="preserve">951 0310 9900000000 000 </t>
  </si>
  <si>
    <t xml:space="preserve">951 0310 9990000000 000 </t>
  </si>
  <si>
    <t>Реализация направления расходов в рамках непрограммных расходов по страхованию членов добровольной пожарной дружины Балко-Грузского сельского поселения</t>
  </si>
  <si>
    <t xml:space="preserve">951 0310 9990024550 000 </t>
  </si>
  <si>
    <t xml:space="preserve">951 0310 9990024550 244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</si>
  <si>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</si>
  <si>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</si>
  <si>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</si>
  <si>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</si>
  <si>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951 0501 9900000000 000 </t>
  </si>
  <si>
    <t xml:space="preserve">951 0501 9990000000 000 </t>
  </si>
  <si>
    <t>Имущественный взнос некоммерческой организации «Ростовский областной фонд содействия капитальному ремонту»  на обеспечение мероприятий по капитальному ремонтуа многоквартирных домов по иным непрограммным мероприятиям в рамках непрограммного направления деятельности "Реализация функций органов местного самоуправления Балко-Грузского сельского поселения"</t>
  </si>
  <si>
    <t xml:space="preserve">951 0501 9990068270 000 </t>
  </si>
  <si>
    <t>Иные субсидии некоммерческим организациям (за исключением государственных (муниципальных) учреждений)</t>
  </si>
  <si>
    <t xml:space="preserve">951 0501 9990068270 634 </t>
  </si>
  <si>
    <t>Коммунальное хозяйство</t>
  </si>
  <si>
    <t xml:space="preserve">951 0502 0000000000 000 </t>
  </si>
  <si>
    <t>Муниципальная программа Балко-Грузского сельского поселения "Обеспечение качественными жилищно-коммунальными услугами население Балко-Грузского сельского поселения"</t>
  </si>
  <si>
    <t xml:space="preserve">951 0502 0900000000 000 </t>
  </si>
  <si>
    <t>Подпрограмма "Создание условий для обеспечения качественными коммунальными услугами население Балко-Грузского сельского поселения"</t>
  </si>
  <si>
    <t xml:space="preserve">951 0502 0910000000 000 </t>
  </si>
  <si>
    <t>Мероприятия по строительству газовых сетей, включая разработку проектно-сметной документации</t>
  </si>
  <si>
    <t xml:space="preserve">951 0502 0910024430 000 </t>
  </si>
  <si>
    <t xml:space="preserve">951 0502 0910024430 244 </t>
  </si>
  <si>
    <t>Расходы на реализацию мероприятий федеральной целевой программы «Устойчивое развитие сельских территорий на 2014 - 2017 годы и на период до 2020 года» (Расходы на реализацию мероприятий федеральной целевой программы «Устойчивое развитие сельских территорий на 2014-2017 годы и на период до 2020 года» в части развития газификации в сельской местности) в рамках подпрограммы "Создание условий для обеспечения качественными коммунальными услугами население Балко-Грузского сельского поселения" муниципальной программы Балко-Грузского сельского поселения "Обеспечение качественными жилищно-коммунальными услугами население Балко-Грузского сельского поселения"</t>
  </si>
  <si>
    <t xml:space="preserve">951 0502 09100L0184 000 </t>
  </si>
  <si>
    <t>Бюджетные инвестиции в объекты капитального строительства государственной (муниципальной) собственности</t>
  </si>
  <si>
    <t xml:space="preserve">951 0502 09100L0184 414 </t>
  </si>
  <si>
    <t xml:space="preserve">951 0502 9900000000 000 </t>
  </si>
  <si>
    <t xml:space="preserve">951 0502 9990000000 000 </t>
  </si>
  <si>
    <t>Предоставление субсидии муниципальному унитарному предприятию «Ручеёк» на погашение кредиторской задолженности прошлых лет по иным непрограмным мероприятиям в рамках непрограмного направления деятельности "Реализация функций органов местного самоуправления Балко-Грузского сельского поселения"</t>
  </si>
  <si>
    <t xml:space="preserve">951 0502 9990069010 000 </t>
  </si>
  <si>
    <t>Иные Субсидии юридическим лицам (кроме некоммерческих организаций), индивидуальным предпринимателям, физическим лицам-производителям товаров, работ, услуг</t>
  </si>
  <si>
    <t xml:space="preserve">951 0502 9990069010 814 </t>
  </si>
  <si>
    <t xml:space="preserve">951 0502 9990099990 000 </t>
  </si>
  <si>
    <t xml:space="preserve">951 0502 9990099990 244 </t>
  </si>
  <si>
    <t>Благоустройство</t>
  </si>
  <si>
    <t xml:space="preserve">951 0503 0000000000 000 </t>
  </si>
  <si>
    <t>Муниципальная программа Балко-Грузского сельского поселения «Благоустройство территории Балко-Грузского сельского поселения»</t>
  </si>
  <si>
    <t xml:space="preserve">951 0503 0300000000 000 </t>
  </si>
  <si>
    <t>Подпрограмма «Благоустройство» муниципальной программы Балко-Грузского сельского поселения «Благоустройство территории Балко-Грузского сельского поселения»</t>
  </si>
  <si>
    <t xml:space="preserve">951 0503 0340000000 000 </t>
  </si>
  <si>
    <t>Мероприятие "Работы, услуги по уборке территории поселения" в рамках подпрограммы "Благоустройство" муниципальной программы Балко-Грузского сельского поселения "Благоустройство территории Балко-Грузского сельского поселения"</t>
  </si>
  <si>
    <t xml:space="preserve">951 0503 0340024070 000 </t>
  </si>
  <si>
    <t xml:space="preserve">951 0503 0340024070 244 </t>
  </si>
  <si>
    <t>Мероприятие "Озеленение территории" в рамках подпрограммы "Благоустройство" муниципальной программы Балко-Грузского сельского поселения "Благоустройство территории Балко-Грузского сельского поселения"</t>
  </si>
  <si>
    <t xml:space="preserve">951 0503 0340024080 000 </t>
  </si>
  <si>
    <t xml:space="preserve">951 0503 0340024080 244 </t>
  </si>
  <si>
    <t>Мероприятие "Реконструкция, ремонт и содержание различных элементов мест захоронения (кладбище)" в рамках подпрограммы "Благоустройство" муниципальной программы Балко-Грузского сельского поселения "Благоустройство территории Балко-Грузского сельского поселения"</t>
  </si>
  <si>
    <t xml:space="preserve">951 0503 0340024090 000 </t>
  </si>
  <si>
    <t xml:space="preserve">951 0503 0340024090 244 </t>
  </si>
  <si>
    <t>Мероприятие "Реконструкция и ремонт ограждений, фасадов, обустройство детских площадок" в рамках подпрограммы "Благоустройство" муниципальной программы Балко-Грузского сельского поселения "Благоустройство территории Балко-Грузского сельского поселения"</t>
  </si>
  <si>
    <t xml:space="preserve">951 0503 0340024100 000 </t>
  </si>
  <si>
    <t xml:space="preserve">951 0503 0340024100 244 </t>
  </si>
  <si>
    <t>Мероприятие "Содержание сетей уличного освещения" в рамках подпрограммы "Благоустройство" муниципальной программы Балко-Грузского сельского поселения "Благоустройство территории Балко-Грузского сельского поселения"</t>
  </si>
  <si>
    <t xml:space="preserve">951 0503 0340024110 000 </t>
  </si>
  <si>
    <t xml:space="preserve">951 0503 0340024110 244 </t>
  </si>
  <si>
    <t>Расходы на проведение долгосрочной оценки (инвентаризации) качественных и количественных характеристик состояния зеленых насаждений, находящихся на территории Балко-Грузского сельского поселения в рамках подпрограммы «Благоустройство» муниципальной программы «Благоустройство территории Балко-Грузского сельского поселения»</t>
  </si>
  <si>
    <t xml:space="preserve">951 0503 0340024640 000 </t>
  </si>
  <si>
    <t xml:space="preserve">951 0503 0340024640 244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</si>
  <si>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</si>
  <si>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</si>
  <si>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</si>
  <si>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</si>
  <si>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951 0705 0100000000 000 </t>
  </si>
  <si>
    <t xml:space="preserve">951 0705 0110000000 000 </t>
  </si>
  <si>
    <t>Мероприятие "Предупреждение чрезвычайных ситуаций и пропаганда среди населения безопасности жизнедеятельности и обучение действиям при возникновении чрезвычайных ситуаций, через средства массовой информации" в рамках подпрограммы " Пожарная безопасность" муниципальной программы Балко-Грузского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</si>
  <si>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951 0705 0110024050 000 </t>
  </si>
  <si>
    <t xml:space="preserve">951 0705 0110024050 244 </t>
  </si>
  <si>
    <t xml:space="preserve">951 0705 0500000000 000 </t>
  </si>
  <si>
    <t xml:space="preserve">951 0705 0510000000 000 </t>
  </si>
  <si>
    <t>Мероприятия по противодействию коррупции в органах муниципального управления в рамках подпрограммы "Противодействие коррупции в Балко-Грузском сельском поселении" муниципальной программы Балко-Грузского сельского поселения "Обеспечение общественного порядка и противодействие преступности"</t>
  </si>
  <si>
    <t xml:space="preserve">951 0705 0510024600 000 </t>
  </si>
  <si>
    <t xml:space="preserve">951 0705 0510024600 244 </t>
  </si>
  <si>
    <t xml:space="preserve">951 0705 9500000000 000 </t>
  </si>
  <si>
    <t xml:space="preserve">951 0705 9510000000 000 </t>
  </si>
  <si>
    <t xml:space="preserve">951 0705 9510099990 000 </t>
  </si>
  <si>
    <t xml:space="preserve">951 0705 9510099990 244 </t>
  </si>
  <si>
    <t xml:space="preserve">951 0705 9900000000 000 </t>
  </si>
  <si>
    <t xml:space="preserve">951 0705 9990000000 000 </t>
  </si>
  <si>
    <t>Реализация направления расходов в рамках непрограммных расходов по обучению муниципальных служащих взаимодействию с государственными и муниципальными органами с использованием  программного обеспечения системы "Дело"</t>
  </si>
  <si>
    <t xml:space="preserve">951 0705 9990024610 000 </t>
  </si>
  <si>
    <t xml:space="preserve">951 0705 9990024610 244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</si>
  <si>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</si>
  <si>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</si>
  <si>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</si>
  <si>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</si>
  <si>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Балко-Грузского сельского поселения «Развитие культуры»</t>
  </si>
  <si>
    <t xml:space="preserve">951 0801 0200000000 000 </t>
  </si>
  <si>
    <t>Подпрограмма «Развитие культурно-досуговой деятельности» муниципальной программы Балко-Грузского сельского поселения «Развитие культуры»</t>
  </si>
  <si>
    <t xml:space="preserve">951 0801 0210000000 000 </t>
  </si>
  <si>
    <t>Расходы на обеспечение деятельности (оказание услуг) муниципальных учреждений Балко-Грузского сельского поселения в рамках подпрограммы "Развитие культурно-досуговой деятельности" муниципальной программы Балко-Грузского сельского поселения "Развитие культуры"</t>
  </si>
  <si>
    <t xml:space="preserve">951 0801 0210000590 000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</si>
  <si>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</si>
  <si>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951 0801 0210000590 611 </t>
  </si>
  <si>
    <t>Мероприятия по софинансированию расходов по повышению заработной платы работникам муниципальных учреждений культуры в рамках подпрограммы "Развитие культурно-досуговой деятельности" муниципальной программы Балко-Грузского сельского поселения "Развитие культуры"</t>
  </si>
  <si>
    <t xml:space="preserve">951 0801 02100S3850 000 </t>
  </si>
  <si>
    <t xml:space="preserve">951 0801 02100S3850 611 </t>
  </si>
  <si>
    <t xml:space="preserve">951 0801 0800000000 000 </t>
  </si>
  <si>
    <t xml:space="preserve">951 0801 0820000000 000 </t>
  </si>
  <si>
    <t xml:space="preserve">951 0801 0820024470 000 </t>
  </si>
  <si>
    <t xml:space="preserve">951 0801 0820024470 611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</si>
  <si>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</si>
  <si>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</si>
  <si>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</si>
  <si>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</si>
  <si>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Балко-Грузского сельского поселения «Социальная поддержка граждан»</t>
  </si>
  <si>
    <t xml:space="preserve">951 1001 0700000000 000 </t>
  </si>
  <si>
    <t>Подпрограмма «Пенсионное обеспечение» муниципальной программы Балко-Грузского сельского поселения «Социальная поддержка граждан»</t>
  </si>
  <si>
    <t xml:space="preserve">951 1001 0720000000 000 </t>
  </si>
  <si>
    <t>Мероприятия по выплате пенсии за выслугу лет в рамках подпрограммы "Пенсионное обеспечение" муниципальной программы Балко-Грузского сельского поселения "Социальная поддержка граждан"</t>
  </si>
  <si>
    <t xml:space="preserve">951 1001 0720010010 000 </t>
  </si>
  <si>
    <t>Пособия, компенсации и иные социальные выплаты гражданам, кроме публичных нормативных обязательств</t>
  </si>
  <si>
    <t xml:space="preserve">951 1001 0720010010 321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</si>
  <si>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</si>
  <si>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</si>
  <si>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</si>
  <si>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</si>
  <si>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</si>
  <si>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</si>
  <si>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</si>
  <si>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</si>
  <si>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</si>
  <si>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</si>
  <si>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</si>
  <si>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</si>
  <si>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</si>
  <si>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</si>
  <si>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</si>
  <si>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</si>
  <si>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</si>
  <si>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</si>
  <si>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</si>
  <si>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</si>
  <si>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</si>
  <si>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</si>
  <si>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</si>
  <si>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</si>
  <si>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</si>
  <si>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</si>
  <si>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</si>
  <si>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</si>
  <si>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</si>
  <si>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</si>
  <si>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</si>
  <si>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</si>
  <si>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</si>
  <si>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</si>
  <si>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</si>
  <si>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</si>
  <si>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</si>
  <si>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</si>
  <si>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</si>
  <si>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</si>
  <si>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C:\117ssM01.txt</t>
  </si>
  <si>
    <t>Доходы/EXPORT_SRC_CODE</t>
  </si>
  <si>
    <t>058010-01</t>
  </si>
  <si>
    <t>Доходы/PERIOD</t>
  </si>
  <si>
    <t>с 30.12.2017 включительно-это и есть заключительные обороты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</si>
</sst>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b/>
      <sz val="9"/>
      <name val="Arial Cyr"/>
      <charset val="204"/>
    </font>
    <font>
      <b/>
      <sz val="9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/>
    <xf numFmtId="4" fontId="6" fillId="0" borderId="24" xfId="0" applyNumberFormat="1" applyFont="1" applyBorder="1" applyAlignment="1" applyProtection="1">
      <alignment horizontal="right"/>
    </xf>
    <xf numFmtId="4" fontId="6" fillId="0" borderId="29" xfId="0" applyNumberFormat="1" applyFont="1" applyBorder="1" applyAlignment="1" applyProtection="1">
      <alignment horizontal="right"/>
    </xf>
    <xf numFmtId="4" fontId="6" fillId="0" borderId="15" xfId="0" applyNumberFormat="1" applyFont="1" applyBorder="1" applyAlignment="1" applyProtection="1">
      <alignment horizontal="right"/>
    </xf>
    <xf numFmtId="4" fontId="7" fillId="0" borderId="15" xfId="0" applyNumberFormat="1" applyFont="1" applyBorder="1" applyAlignment="1" applyProtection="1">
      <alignment horizontal="right"/>
    </xf>
    <xf numFmtId="4" fontId="6" fillId="0" borderId="42" xfId="0" applyNumberFormat="1" applyFont="1" applyBorder="1" applyAlignment="1" applyProtection="1">
      <alignment horizontal="right"/>
    </xf>
    <xf numFmtId="49" fontId="6" fillId="0" borderId="29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wrapText="1"/>
    </xf>
    <xf numFmtId="0" fontId="0" fillId="0" borderId="0" xfId="0" applyAlignment="1">
      <alignment horizontal="righ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0"/>
  <sheetViews>
    <sheetView showGridLines="0" topLeftCell="A13" workbookViewId="0">
      <selection activeCell="A62" sqref="A62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22.5" customHeight="1">
      <c r="A1" s="115"/>
      <c r="B1" s="115"/>
      <c r="C1" s="115"/>
      <c r="D1" s="115"/>
      <c r="E1" s="101" t="s">
        <v>438</v>
      </c>
      <c r="F1" s="102"/>
    </row>
    <row r="2" spans="1:6" ht="18.75" customHeight="1">
      <c r="A2" s="115" t="s">
        <v>0</v>
      </c>
      <c r="B2" s="115"/>
      <c r="C2" s="115"/>
      <c r="D2" s="115"/>
      <c r="E2" s="2"/>
      <c r="F2" s="3" t="s">
        <v>1</v>
      </c>
    </row>
    <row r="3" spans="1:6">
      <c r="A3" s="4"/>
      <c r="B3" s="4"/>
      <c r="C3" s="4"/>
      <c r="D3" s="4"/>
      <c r="E3" s="5" t="s">
        <v>2</v>
      </c>
      <c r="F3" s="6" t="s">
        <v>17</v>
      </c>
    </row>
    <row r="4" spans="1:6">
      <c r="A4" s="116" t="s">
        <v>12</v>
      </c>
      <c r="B4" s="116"/>
      <c r="C4" s="116"/>
      <c r="D4" s="116"/>
      <c r="E4" s="2" t="s">
        <v>3</v>
      </c>
      <c r="F4" s="7" t="s">
        <v>13</v>
      </c>
    </row>
    <row r="5" spans="1:6">
      <c r="A5" s="8"/>
      <c r="B5" s="8"/>
      <c r="C5" s="8"/>
      <c r="D5" s="8"/>
      <c r="E5" s="2" t="s">
        <v>4</v>
      </c>
      <c r="F5" s="9" t="s">
        <v>18</v>
      </c>
    </row>
    <row r="6" spans="1:6">
      <c r="A6" s="10" t="s">
        <v>5</v>
      </c>
      <c r="B6" s="117" t="s">
        <v>14</v>
      </c>
      <c r="C6" s="118"/>
      <c r="D6" s="118"/>
      <c r="E6" s="2" t="s">
        <v>6</v>
      </c>
      <c r="F6" s="9" t="s">
        <v>19</v>
      </c>
    </row>
    <row r="7" spans="1:6" ht="24.6" customHeight="1">
      <c r="A7" s="10" t="s">
        <v>7</v>
      </c>
      <c r="B7" s="119" t="s">
        <v>15</v>
      </c>
      <c r="C7" s="119"/>
      <c r="D7" s="119"/>
      <c r="E7" s="2" t="s">
        <v>8</v>
      </c>
      <c r="F7" s="11" t="s">
        <v>20</v>
      </c>
    </row>
    <row r="8" spans="1:6">
      <c r="A8" s="10" t="s">
        <v>9</v>
      </c>
      <c r="B8" s="10"/>
      <c r="C8" s="10"/>
      <c r="D8" s="12"/>
      <c r="E8" s="2"/>
      <c r="F8" s="13" t="s">
        <v>21</v>
      </c>
    </row>
    <row r="9" spans="1:6">
      <c r="A9" s="10" t="s">
        <v>16</v>
      </c>
      <c r="B9" s="10"/>
      <c r="C9" s="14"/>
      <c r="D9" s="12"/>
      <c r="E9" s="2" t="s">
        <v>10</v>
      </c>
      <c r="F9" s="15" t="s">
        <v>11</v>
      </c>
    </row>
    <row r="10" spans="1:6" ht="20.25" customHeight="1">
      <c r="A10" s="115" t="s">
        <v>22</v>
      </c>
      <c r="B10" s="115"/>
      <c r="C10" s="115"/>
      <c r="D10" s="115"/>
      <c r="E10" s="1"/>
      <c r="F10" s="16"/>
    </row>
    <row r="11" spans="1:6" ht="4.1500000000000004" customHeight="1">
      <c r="A11" s="109" t="s">
        <v>23</v>
      </c>
      <c r="B11" s="103" t="s">
        <v>24</v>
      </c>
      <c r="C11" s="103" t="s">
        <v>25</v>
      </c>
      <c r="D11" s="106" t="s">
        <v>26</v>
      </c>
      <c r="E11" s="106" t="s">
        <v>27</v>
      </c>
      <c r="F11" s="112" t="s">
        <v>28</v>
      </c>
    </row>
    <row r="12" spans="1:6" ht="3.6" customHeight="1">
      <c r="A12" s="110"/>
      <c r="B12" s="104"/>
      <c r="C12" s="104"/>
      <c r="D12" s="107"/>
      <c r="E12" s="107"/>
      <c r="F12" s="113"/>
    </row>
    <row r="13" spans="1:6" ht="3" customHeight="1">
      <c r="A13" s="110"/>
      <c r="B13" s="104"/>
      <c r="C13" s="104"/>
      <c r="D13" s="107"/>
      <c r="E13" s="107"/>
      <c r="F13" s="113"/>
    </row>
    <row r="14" spans="1:6" ht="3" customHeight="1">
      <c r="A14" s="110"/>
      <c r="B14" s="104"/>
      <c r="C14" s="104"/>
      <c r="D14" s="107"/>
      <c r="E14" s="107"/>
      <c r="F14" s="113"/>
    </row>
    <row r="15" spans="1:6" ht="3" customHeight="1">
      <c r="A15" s="110"/>
      <c r="B15" s="104"/>
      <c r="C15" s="104"/>
      <c r="D15" s="107"/>
      <c r="E15" s="107"/>
      <c r="F15" s="113"/>
    </row>
    <row r="16" spans="1:6" ht="3" customHeight="1">
      <c r="A16" s="110"/>
      <c r="B16" s="104"/>
      <c r="C16" s="104"/>
      <c r="D16" s="107"/>
      <c r="E16" s="107"/>
      <c r="F16" s="113"/>
    </row>
    <row r="17" spans="1:6" ht="23.45" customHeight="1">
      <c r="A17" s="111"/>
      <c r="B17" s="105"/>
      <c r="C17" s="105"/>
      <c r="D17" s="108"/>
      <c r="E17" s="108"/>
      <c r="F17" s="114"/>
    </row>
    <row r="18" spans="1:6" ht="12.6" customHeight="1">
      <c r="A18" s="17">
        <v>1</v>
      </c>
      <c r="B18" s="18">
        <v>2</v>
      </c>
      <c r="C18" s="19">
        <v>3</v>
      </c>
      <c r="D18" s="20" t="s">
        <v>29</v>
      </c>
      <c r="E18" s="21" t="s">
        <v>30</v>
      </c>
      <c r="F18" s="22" t="s">
        <v>31</v>
      </c>
    </row>
    <row r="19" spans="1:6">
      <c r="A19" s="23" t="s">
        <v>32</v>
      </c>
      <c r="B19" s="24" t="s">
        <v>33</v>
      </c>
      <c r="C19" s="25" t="s">
        <v>34</v>
      </c>
      <c r="D19" s="95">
        <v>12629300</v>
      </c>
      <c r="E19" s="27">
        <f>12586182.04+537.72+773.6+25791.46+100-38.8</f>
        <v>12613346.02</v>
      </c>
      <c r="F19" s="26">
        <f>IF(OR(D19="-",IF(E19="-",0,E19)&gt;=IF(D19="-",0,D19)),"-",IF(D19="-",0,D19)-IF(E19="-",0,E19))</f>
        <v>15953.980000000447</v>
      </c>
    </row>
    <row r="20" spans="1:6">
      <c r="A20" s="28" t="s">
        <v>35</v>
      </c>
      <c r="B20" s="29"/>
      <c r="C20" s="30"/>
      <c r="D20" s="96"/>
      <c r="E20" s="31"/>
      <c r="F20" s="32"/>
    </row>
    <row r="21" spans="1:6">
      <c r="A21" s="33" t="s">
        <v>36</v>
      </c>
      <c r="B21" s="34" t="s">
        <v>33</v>
      </c>
      <c r="C21" s="35" t="s">
        <v>37</v>
      </c>
      <c r="D21" s="97">
        <v>9323800</v>
      </c>
      <c r="E21" s="36">
        <f>9280744.04+537.72+773.6+25791.46+100-38.8</f>
        <v>9307908.0199999996</v>
      </c>
      <c r="F21" s="37">
        <f t="shared" ref="F21:F52" si="0">IF(OR(D21="-",IF(E21="-",0,E21)&gt;=IF(D21="-",0,D21)),"-",IF(D21="-",0,D21)-IF(E21="-",0,E21))</f>
        <v>15891.980000000447</v>
      </c>
    </row>
    <row r="22" spans="1:6">
      <c r="A22" s="33" t="s">
        <v>38</v>
      </c>
      <c r="B22" s="34" t="s">
        <v>33</v>
      </c>
      <c r="C22" s="35" t="s">
        <v>39</v>
      </c>
      <c r="D22" s="97">
        <v>459600</v>
      </c>
      <c r="E22" s="36">
        <f>452894.12+537.72</f>
        <v>453431.83999999997</v>
      </c>
      <c r="F22" s="37">
        <f t="shared" si="0"/>
        <v>6168.1600000000326</v>
      </c>
    </row>
    <row r="23" spans="1:6">
      <c r="A23" s="33" t="s">
        <v>40</v>
      </c>
      <c r="B23" s="34" t="s">
        <v>33</v>
      </c>
      <c r="C23" s="35" t="s">
        <v>41</v>
      </c>
      <c r="D23" s="97">
        <v>459600</v>
      </c>
      <c r="E23" s="36">
        <f>452894.12+537.72</f>
        <v>453431.83999999997</v>
      </c>
      <c r="F23" s="37">
        <f t="shared" si="0"/>
        <v>6168.1600000000326</v>
      </c>
    </row>
    <row r="24" spans="1:6" ht="67.5">
      <c r="A24" s="33" t="s">
        <v>42</v>
      </c>
      <c r="B24" s="34" t="s">
        <v>33</v>
      </c>
      <c r="C24" s="35" t="s">
        <v>43</v>
      </c>
      <c r="D24" s="97">
        <v>425800</v>
      </c>
      <c r="E24" s="36">
        <f>419018.43+537.72</f>
        <v>419556.14999999997</v>
      </c>
      <c r="F24" s="37">
        <f t="shared" si="0"/>
        <v>6243.8500000000349</v>
      </c>
    </row>
    <row r="25" spans="1:6" ht="90">
      <c r="A25" s="38" t="s">
        <v>44</v>
      </c>
      <c r="B25" s="34" t="s">
        <v>33</v>
      </c>
      <c r="C25" s="35" t="s">
        <v>45</v>
      </c>
      <c r="D25" s="36" t="s">
        <v>46</v>
      </c>
      <c r="E25" s="36">
        <f>418842.75+537.72</f>
        <v>419380.47</v>
      </c>
      <c r="F25" s="37" t="str">
        <f t="shared" si="0"/>
        <v>-</v>
      </c>
    </row>
    <row r="26" spans="1:6" ht="67.5">
      <c r="A26" s="38" t="s">
        <v>47</v>
      </c>
      <c r="B26" s="34" t="s">
        <v>33</v>
      </c>
      <c r="C26" s="35" t="s">
        <v>48</v>
      </c>
      <c r="D26" s="36" t="s">
        <v>46</v>
      </c>
      <c r="E26" s="36">
        <v>-815.83</v>
      </c>
      <c r="F26" s="37" t="str">
        <f t="shared" si="0"/>
        <v>-</v>
      </c>
    </row>
    <row r="27" spans="1:6" ht="90">
      <c r="A27" s="38" t="s">
        <v>49</v>
      </c>
      <c r="B27" s="34" t="s">
        <v>33</v>
      </c>
      <c r="C27" s="35" t="s">
        <v>50</v>
      </c>
      <c r="D27" s="36" t="s">
        <v>46</v>
      </c>
      <c r="E27" s="36">
        <v>991.51</v>
      </c>
      <c r="F27" s="37" t="str">
        <f t="shared" si="0"/>
        <v>-</v>
      </c>
    </row>
    <row r="28" spans="1:6" ht="101.25">
      <c r="A28" s="38" t="s">
        <v>51</v>
      </c>
      <c r="B28" s="34" t="s">
        <v>33</v>
      </c>
      <c r="C28" s="35" t="s">
        <v>52</v>
      </c>
      <c r="D28" s="36">
        <v>4300</v>
      </c>
      <c r="E28" s="36">
        <v>4321.8</v>
      </c>
      <c r="F28" s="37" t="str">
        <f t="shared" si="0"/>
        <v>-</v>
      </c>
    </row>
    <row r="29" spans="1:6" ht="123.75">
      <c r="A29" s="38" t="s">
        <v>53</v>
      </c>
      <c r="B29" s="34" t="s">
        <v>33</v>
      </c>
      <c r="C29" s="35" t="s">
        <v>54</v>
      </c>
      <c r="D29" s="36" t="s">
        <v>46</v>
      </c>
      <c r="E29" s="36">
        <v>4254.3</v>
      </c>
      <c r="F29" s="37" t="str">
        <f t="shared" si="0"/>
        <v>-</v>
      </c>
    </row>
    <row r="30" spans="1:6" ht="123.75">
      <c r="A30" s="38" t="s">
        <v>55</v>
      </c>
      <c r="B30" s="34" t="s">
        <v>33</v>
      </c>
      <c r="C30" s="35" t="s">
        <v>56</v>
      </c>
      <c r="D30" s="36" t="s">
        <v>46</v>
      </c>
      <c r="E30" s="36">
        <v>67.5</v>
      </c>
      <c r="F30" s="37" t="str">
        <f t="shared" si="0"/>
        <v>-</v>
      </c>
    </row>
    <row r="31" spans="1:6" ht="33.75">
      <c r="A31" s="33" t="s">
        <v>57</v>
      </c>
      <c r="B31" s="34" t="s">
        <v>33</v>
      </c>
      <c r="C31" s="35" t="s">
        <v>58</v>
      </c>
      <c r="D31" s="36">
        <v>29500</v>
      </c>
      <c r="E31" s="36">
        <v>29553.89</v>
      </c>
      <c r="F31" s="37" t="str">
        <f t="shared" si="0"/>
        <v>-</v>
      </c>
    </row>
    <row r="32" spans="1:6" ht="67.5">
      <c r="A32" s="33" t="s">
        <v>59</v>
      </c>
      <c r="B32" s="34" t="s">
        <v>33</v>
      </c>
      <c r="C32" s="35" t="s">
        <v>60</v>
      </c>
      <c r="D32" s="36" t="s">
        <v>46</v>
      </c>
      <c r="E32" s="36">
        <v>29298.6</v>
      </c>
      <c r="F32" s="37" t="str">
        <f t="shared" si="0"/>
        <v>-</v>
      </c>
    </row>
    <row r="33" spans="1:6" ht="45">
      <c r="A33" s="33" t="s">
        <v>61</v>
      </c>
      <c r="B33" s="34" t="s">
        <v>33</v>
      </c>
      <c r="C33" s="35" t="s">
        <v>62</v>
      </c>
      <c r="D33" s="36" t="s">
        <v>46</v>
      </c>
      <c r="E33" s="36">
        <v>135.29</v>
      </c>
      <c r="F33" s="37" t="str">
        <f t="shared" si="0"/>
        <v>-</v>
      </c>
    </row>
    <row r="34" spans="1:6" ht="67.5">
      <c r="A34" s="33" t="s">
        <v>63</v>
      </c>
      <c r="B34" s="34" t="s">
        <v>33</v>
      </c>
      <c r="C34" s="35" t="s">
        <v>64</v>
      </c>
      <c r="D34" s="36" t="s">
        <v>46</v>
      </c>
      <c r="E34" s="36">
        <v>120</v>
      </c>
      <c r="F34" s="37" t="str">
        <f t="shared" si="0"/>
        <v>-</v>
      </c>
    </row>
    <row r="35" spans="1:6">
      <c r="A35" s="33" t="s">
        <v>65</v>
      </c>
      <c r="B35" s="34" t="s">
        <v>33</v>
      </c>
      <c r="C35" s="35" t="s">
        <v>66</v>
      </c>
      <c r="D35" s="36">
        <v>3911700</v>
      </c>
      <c r="E35" s="36">
        <v>3911725.45</v>
      </c>
      <c r="F35" s="37" t="str">
        <f t="shared" si="0"/>
        <v>-</v>
      </c>
    </row>
    <row r="36" spans="1:6">
      <c r="A36" s="33" t="s">
        <v>67</v>
      </c>
      <c r="B36" s="34" t="s">
        <v>33</v>
      </c>
      <c r="C36" s="35" t="s">
        <v>68</v>
      </c>
      <c r="D36" s="36">
        <v>3911700</v>
      </c>
      <c r="E36" s="36">
        <v>3911725.45</v>
      </c>
      <c r="F36" s="37" t="str">
        <f t="shared" si="0"/>
        <v>-</v>
      </c>
    </row>
    <row r="37" spans="1:6">
      <c r="A37" s="33" t="s">
        <v>67</v>
      </c>
      <c r="B37" s="34" t="s">
        <v>33</v>
      </c>
      <c r="C37" s="35" t="s">
        <v>69</v>
      </c>
      <c r="D37" s="36">
        <v>3911700</v>
      </c>
      <c r="E37" s="36">
        <v>3911725.45</v>
      </c>
      <c r="F37" s="37" t="str">
        <f t="shared" si="0"/>
        <v>-</v>
      </c>
    </row>
    <row r="38" spans="1:6" ht="45">
      <c r="A38" s="33" t="s">
        <v>70</v>
      </c>
      <c r="B38" s="34" t="s">
        <v>33</v>
      </c>
      <c r="C38" s="35" t="s">
        <v>71</v>
      </c>
      <c r="D38" s="36" t="s">
        <v>46</v>
      </c>
      <c r="E38" s="36">
        <v>3905269.7599999998</v>
      </c>
      <c r="F38" s="37" t="str">
        <f t="shared" si="0"/>
        <v>-</v>
      </c>
    </row>
    <row r="39" spans="1:6" ht="22.5">
      <c r="A39" s="33" t="s">
        <v>72</v>
      </c>
      <c r="B39" s="34" t="s">
        <v>33</v>
      </c>
      <c r="C39" s="35" t="s">
        <v>73</v>
      </c>
      <c r="D39" s="36" t="s">
        <v>46</v>
      </c>
      <c r="E39" s="36">
        <v>2540.2199999999998</v>
      </c>
      <c r="F39" s="37" t="str">
        <f t="shared" si="0"/>
        <v>-</v>
      </c>
    </row>
    <row r="40" spans="1:6" ht="33.75">
      <c r="A40" s="33" t="s">
        <v>74</v>
      </c>
      <c r="B40" s="34" t="s">
        <v>33</v>
      </c>
      <c r="C40" s="35" t="s">
        <v>75</v>
      </c>
      <c r="D40" s="36" t="s">
        <v>46</v>
      </c>
      <c r="E40" s="36">
        <v>3915.47</v>
      </c>
      <c r="F40" s="37" t="str">
        <f t="shared" si="0"/>
        <v>-</v>
      </c>
    </row>
    <row r="41" spans="1:6">
      <c r="A41" s="33" t="s">
        <v>76</v>
      </c>
      <c r="B41" s="34" t="s">
        <v>33</v>
      </c>
      <c r="C41" s="35" t="s">
        <v>77</v>
      </c>
      <c r="D41" s="36">
        <v>4673600</v>
      </c>
      <c r="E41" s="36">
        <f>4640409+773.6+25791.46+100</f>
        <v>4667074.0599999996</v>
      </c>
      <c r="F41" s="37">
        <f t="shared" si="0"/>
        <v>6525.9400000004098</v>
      </c>
    </row>
    <row r="42" spans="1:6">
      <c r="A42" s="33" t="s">
        <v>78</v>
      </c>
      <c r="B42" s="34" t="s">
        <v>33</v>
      </c>
      <c r="C42" s="35" t="s">
        <v>79</v>
      </c>
      <c r="D42" s="36">
        <v>278200</v>
      </c>
      <c r="E42" s="36">
        <f>278091.49+773.6</f>
        <v>278865.08999999997</v>
      </c>
      <c r="F42" s="37" t="str">
        <f t="shared" si="0"/>
        <v>-</v>
      </c>
    </row>
    <row r="43" spans="1:6" ht="33.75">
      <c r="A43" s="33" t="s">
        <v>80</v>
      </c>
      <c r="B43" s="34" t="s">
        <v>33</v>
      </c>
      <c r="C43" s="35" t="s">
        <v>81</v>
      </c>
      <c r="D43" s="36">
        <v>278200</v>
      </c>
      <c r="E43" s="36">
        <f>278091.49+773.6</f>
        <v>278865.08999999997</v>
      </c>
      <c r="F43" s="37" t="str">
        <f t="shared" si="0"/>
        <v>-</v>
      </c>
    </row>
    <row r="44" spans="1:6" ht="67.5">
      <c r="A44" s="33" t="s">
        <v>82</v>
      </c>
      <c r="B44" s="34" t="s">
        <v>33</v>
      </c>
      <c r="C44" s="35" t="s">
        <v>83</v>
      </c>
      <c r="D44" s="36" t="s">
        <v>46</v>
      </c>
      <c r="E44" s="36">
        <f>275343.84+773.6</f>
        <v>276117.44</v>
      </c>
      <c r="F44" s="37" t="str">
        <f t="shared" si="0"/>
        <v>-</v>
      </c>
    </row>
    <row r="45" spans="1:6" ht="45">
      <c r="A45" s="33" t="s">
        <v>84</v>
      </c>
      <c r="B45" s="34" t="s">
        <v>33</v>
      </c>
      <c r="C45" s="35" t="s">
        <v>85</v>
      </c>
      <c r="D45" s="36" t="s">
        <v>46</v>
      </c>
      <c r="E45" s="36">
        <v>2747.65</v>
      </c>
      <c r="F45" s="37" t="str">
        <f t="shared" si="0"/>
        <v>-</v>
      </c>
    </row>
    <row r="46" spans="1:6">
      <c r="A46" s="33" t="s">
        <v>86</v>
      </c>
      <c r="B46" s="34" t="s">
        <v>33</v>
      </c>
      <c r="C46" s="35" t="s">
        <v>87</v>
      </c>
      <c r="D46" s="36">
        <v>4395400</v>
      </c>
      <c r="E46" s="36">
        <f>4362317.51+25791.46+100</f>
        <v>4388208.97</v>
      </c>
      <c r="F46" s="37">
        <f t="shared" si="0"/>
        <v>7191.0300000002608</v>
      </c>
    </row>
    <row r="47" spans="1:6">
      <c r="A47" s="33" t="s">
        <v>88</v>
      </c>
      <c r="B47" s="34" t="s">
        <v>33</v>
      </c>
      <c r="C47" s="35" t="s">
        <v>89</v>
      </c>
      <c r="D47" s="36">
        <v>478800</v>
      </c>
      <c r="E47" s="36">
        <v>478819.25</v>
      </c>
      <c r="F47" s="37" t="str">
        <f t="shared" si="0"/>
        <v>-</v>
      </c>
    </row>
    <row r="48" spans="1:6" ht="33.75">
      <c r="A48" s="33" t="s">
        <v>90</v>
      </c>
      <c r="B48" s="34" t="s">
        <v>33</v>
      </c>
      <c r="C48" s="35" t="s">
        <v>91</v>
      </c>
      <c r="D48" s="36">
        <v>478800</v>
      </c>
      <c r="E48" s="36">
        <v>478819.25</v>
      </c>
      <c r="F48" s="37" t="str">
        <f t="shared" si="0"/>
        <v>-</v>
      </c>
    </row>
    <row r="49" spans="1:6">
      <c r="A49" s="33" t="s">
        <v>92</v>
      </c>
      <c r="B49" s="34" t="s">
        <v>33</v>
      </c>
      <c r="C49" s="35" t="s">
        <v>93</v>
      </c>
      <c r="D49" s="36">
        <v>3916600</v>
      </c>
      <c r="E49" s="36">
        <f>3883498.26+25791.46+100</f>
        <v>3909389.7199999997</v>
      </c>
      <c r="F49" s="37">
        <f t="shared" si="0"/>
        <v>7210.2800000002608</v>
      </c>
    </row>
    <row r="50" spans="1:6" ht="33.75">
      <c r="A50" s="33" t="s">
        <v>94</v>
      </c>
      <c r="B50" s="34" t="s">
        <v>33</v>
      </c>
      <c r="C50" s="35" t="s">
        <v>95</v>
      </c>
      <c r="D50" s="36">
        <v>3916600</v>
      </c>
      <c r="E50" s="36">
        <f>3883498.26+25791.46+100</f>
        <v>3909389.7199999997</v>
      </c>
      <c r="F50" s="37">
        <f t="shared" si="0"/>
        <v>7210.2800000002608</v>
      </c>
    </row>
    <row r="51" spans="1:6" ht="33.75">
      <c r="A51" s="33" t="s">
        <v>96</v>
      </c>
      <c r="B51" s="34" t="s">
        <v>33</v>
      </c>
      <c r="C51" s="35" t="s">
        <v>97</v>
      </c>
      <c r="D51" s="36">
        <v>270400</v>
      </c>
      <c r="E51" s="36">
        <v>267167.33</v>
      </c>
      <c r="F51" s="37">
        <f t="shared" si="0"/>
        <v>3232.6699999999837</v>
      </c>
    </row>
    <row r="52" spans="1:6" ht="78.75">
      <c r="A52" s="38" t="s">
        <v>98</v>
      </c>
      <c r="B52" s="34" t="s">
        <v>33</v>
      </c>
      <c r="C52" s="35" t="s">
        <v>99</v>
      </c>
      <c r="D52" s="36">
        <v>270400</v>
      </c>
      <c r="E52" s="36">
        <v>267167.33</v>
      </c>
      <c r="F52" s="37">
        <f t="shared" si="0"/>
        <v>3232.6699999999837</v>
      </c>
    </row>
    <row r="53" spans="1:6" ht="67.5">
      <c r="A53" s="38" t="s">
        <v>100</v>
      </c>
      <c r="B53" s="34" t="s">
        <v>33</v>
      </c>
      <c r="C53" s="35" t="s">
        <v>101</v>
      </c>
      <c r="D53" s="36">
        <v>225800</v>
      </c>
      <c r="E53" s="36">
        <v>225784</v>
      </c>
      <c r="F53" s="37">
        <f t="shared" ref="F53:F79" si="1">IF(OR(D53="-",IF(E53="-",0,E53)&gt;=IF(D53="-",0,D53)),"-",IF(D53="-",0,D53)-IF(E53="-",0,E53))</f>
        <v>16</v>
      </c>
    </row>
    <row r="54" spans="1:6" ht="67.5">
      <c r="A54" s="33" t="s">
        <v>102</v>
      </c>
      <c r="B54" s="34" t="s">
        <v>33</v>
      </c>
      <c r="C54" s="35" t="s">
        <v>103</v>
      </c>
      <c r="D54" s="36">
        <v>225800</v>
      </c>
      <c r="E54" s="36">
        <v>225784</v>
      </c>
      <c r="F54" s="37">
        <f t="shared" si="1"/>
        <v>16</v>
      </c>
    </row>
    <row r="55" spans="1:6" ht="33.75">
      <c r="A55" s="33" t="s">
        <v>104</v>
      </c>
      <c r="B55" s="34" t="s">
        <v>33</v>
      </c>
      <c r="C55" s="35" t="s">
        <v>105</v>
      </c>
      <c r="D55" s="36">
        <v>44600</v>
      </c>
      <c r="E55" s="36">
        <v>41383.33</v>
      </c>
      <c r="F55" s="37">
        <f t="shared" si="1"/>
        <v>3216.6699999999983</v>
      </c>
    </row>
    <row r="56" spans="1:6" ht="33.75">
      <c r="A56" s="33" t="s">
        <v>106</v>
      </c>
      <c r="B56" s="34" t="s">
        <v>33</v>
      </c>
      <c r="C56" s="35" t="s">
        <v>107</v>
      </c>
      <c r="D56" s="36">
        <v>44600</v>
      </c>
      <c r="E56" s="36">
        <v>41383.33</v>
      </c>
      <c r="F56" s="37">
        <f t="shared" si="1"/>
        <v>3216.6699999999983</v>
      </c>
    </row>
    <row r="57" spans="1:6" ht="22.5">
      <c r="A57" s="33" t="s">
        <v>108</v>
      </c>
      <c r="B57" s="34" t="s">
        <v>33</v>
      </c>
      <c r="C57" s="35" t="s">
        <v>109</v>
      </c>
      <c r="D57" s="36">
        <v>8000</v>
      </c>
      <c r="E57" s="36">
        <v>8009.34</v>
      </c>
      <c r="F57" s="37" t="str">
        <f t="shared" si="1"/>
        <v>-</v>
      </c>
    </row>
    <row r="58" spans="1:6">
      <c r="A58" s="33" t="s">
        <v>110</v>
      </c>
      <c r="B58" s="34" t="s">
        <v>33</v>
      </c>
      <c r="C58" s="35" t="s">
        <v>111</v>
      </c>
      <c r="D58" s="36">
        <v>8000</v>
      </c>
      <c r="E58" s="36">
        <v>8009.34</v>
      </c>
      <c r="F58" s="37" t="str">
        <f t="shared" si="1"/>
        <v>-</v>
      </c>
    </row>
    <row r="59" spans="1:6">
      <c r="A59" s="33" t="s">
        <v>112</v>
      </c>
      <c r="B59" s="34" t="s">
        <v>33</v>
      </c>
      <c r="C59" s="35" t="s">
        <v>113</v>
      </c>
      <c r="D59" s="36">
        <v>8000</v>
      </c>
      <c r="E59" s="36">
        <v>8009.34</v>
      </c>
      <c r="F59" s="37" t="str">
        <f t="shared" si="1"/>
        <v>-</v>
      </c>
    </row>
    <row r="60" spans="1:6" ht="22.5">
      <c r="A60" s="33" t="s">
        <v>114</v>
      </c>
      <c r="B60" s="34" t="s">
        <v>33</v>
      </c>
      <c r="C60" s="35" t="s">
        <v>115</v>
      </c>
      <c r="D60" s="36">
        <v>8000</v>
      </c>
      <c r="E60" s="36">
        <v>8009.34</v>
      </c>
      <c r="F60" s="37" t="str">
        <f t="shared" si="1"/>
        <v>-</v>
      </c>
    </row>
    <row r="61" spans="1:6">
      <c r="A61" s="33" t="s">
        <v>116</v>
      </c>
      <c r="B61" s="34" t="s">
        <v>33</v>
      </c>
      <c r="C61" s="35" t="s">
        <v>117</v>
      </c>
      <c r="D61" s="36">
        <v>500</v>
      </c>
      <c r="E61" s="36">
        <v>500</v>
      </c>
      <c r="F61" s="37" t="str">
        <f t="shared" si="1"/>
        <v>-</v>
      </c>
    </row>
    <row r="62" spans="1:6" ht="33.75">
      <c r="A62" s="33" t="s">
        <v>118</v>
      </c>
      <c r="B62" s="34" t="s">
        <v>33</v>
      </c>
      <c r="C62" s="35" t="s">
        <v>119</v>
      </c>
      <c r="D62" s="36">
        <v>500</v>
      </c>
      <c r="E62" s="36">
        <v>500</v>
      </c>
      <c r="F62" s="37" t="str">
        <f t="shared" si="1"/>
        <v>-</v>
      </c>
    </row>
    <row r="63" spans="1:6" ht="45">
      <c r="A63" s="33" t="s">
        <v>120</v>
      </c>
      <c r="B63" s="34" t="s">
        <v>33</v>
      </c>
      <c r="C63" s="35" t="s">
        <v>121</v>
      </c>
      <c r="D63" s="36">
        <v>500</v>
      </c>
      <c r="E63" s="36">
        <v>500</v>
      </c>
      <c r="F63" s="37" t="str">
        <f t="shared" si="1"/>
        <v>-</v>
      </c>
    </row>
    <row r="64" spans="1:6">
      <c r="A64" s="33" t="s">
        <v>122</v>
      </c>
      <c r="B64" s="34" t="s">
        <v>33</v>
      </c>
      <c r="C64" s="35" t="s">
        <v>123</v>
      </c>
      <c r="D64" s="36" t="s">
        <v>46</v>
      </c>
      <c r="E64" s="36">
        <v>0</v>
      </c>
      <c r="F64" s="37" t="str">
        <f t="shared" si="1"/>
        <v>-</v>
      </c>
    </row>
    <row r="65" spans="1:6">
      <c r="A65" s="33" t="s">
        <v>124</v>
      </c>
      <c r="B65" s="34" t="s">
        <v>33</v>
      </c>
      <c r="C65" s="35" t="s">
        <v>125</v>
      </c>
      <c r="D65" s="36" t="s">
        <v>46</v>
      </c>
      <c r="E65" s="36">
        <v>0</v>
      </c>
      <c r="F65" s="37" t="str">
        <f t="shared" si="1"/>
        <v>-</v>
      </c>
    </row>
    <row r="66" spans="1:6" ht="22.5">
      <c r="A66" s="33" t="s">
        <v>126</v>
      </c>
      <c r="B66" s="34" t="s">
        <v>33</v>
      </c>
      <c r="C66" s="35" t="s">
        <v>127</v>
      </c>
      <c r="D66" s="36" t="s">
        <v>46</v>
      </c>
      <c r="E66" s="36">
        <v>0</v>
      </c>
      <c r="F66" s="37" t="str">
        <f t="shared" si="1"/>
        <v>-</v>
      </c>
    </row>
    <row r="67" spans="1:6">
      <c r="A67" s="33" t="s">
        <v>128</v>
      </c>
      <c r="B67" s="34" t="s">
        <v>33</v>
      </c>
      <c r="C67" s="35" t="s">
        <v>129</v>
      </c>
      <c r="D67" s="97">
        <v>3305500</v>
      </c>
      <c r="E67" s="36">
        <v>3305438</v>
      </c>
      <c r="F67" s="37">
        <f t="shared" si="1"/>
        <v>62</v>
      </c>
    </row>
    <row r="68" spans="1:6" ht="33.75">
      <c r="A68" s="33" t="s">
        <v>130</v>
      </c>
      <c r="B68" s="34" t="s">
        <v>33</v>
      </c>
      <c r="C68" s="35" t="s">
        <v>131</v>
      </c>
      <c r="D68" s="97">
        <v>3305500</v>
      </c>
      <c r="E68" s="36">
        <v>3305438</v>
      </c>
      <c r="F68" s="37">
        <f t="shared" si="1"/>
        <v>62</v>
      </c>
    </row>
    <row r="69" spans="1:6" ht="22.5">
      <c r="A69" s="33" t="s">
        <v>132</v>
      </c>
      <c r="B69" s="34" t="s">
        <v>33</v>
      </c>
      <c r="C69" s="35" t="s">
        <v>133</v>
      </c>
      <c r="D69" s="36">
        <v>397500</v>
      </c>
      <c r="E69" s="36">
        <v>397500</v>
      </c>
      <c r="F69" s="37" t="str">
        <f t="shared" si="1"/>
        <v>-</v>
      </c>
    </row>
    <row r="70" spans="1:6">
      <c r="A70" s="33" t="s">
        <v>134</v>
      </c>
      <c r="B70" s="34" t="s">
        <v>33</v>
      </c>
      <c r="C70" s="35" t="s">
        <v>135</v>
      </c>
      <c r="D70" s="36">
        <v>397500</v>
      </c>
      <c r="E70" s="36">
        <v>397500</v>
      </c>
      <c r="F70" s="37" t="str">
        <f t="shared" si="1"/>
        <v>-</v>
      </c>
    </row>
    <row r="71" spans="1:6" ht="22.5">
      <c r="A71" s="33" t="s">
        <v>136</v>
      </c>
      <c r="B71" s="34" t="s">
        <v>33</v>
      </c>
      <c r="C71" s="35" t="s">
        <v>137</v>
      </c>
      <c r="D71" s="36">
        <v>397500</v>
      </c>
      <c r="E71" s="36">
        <v>397500</v>
      </c>
      <c r="F71" s="37" t="str">
        <f t="shared" si="1"/>
        <v>-</v>
      </c>
    </row>
    <row r="72" spans="1:6" ht="22.5">
      <c r="A72" s="33" t="s">
        <v>138</v>
      </c>
      <c r="B72" s="34" t="s">
        <v>33</v>
      </c>
      <c r="C72" s="35" t="s">
        <v>139</v>
      </c>
      <c r="D72" s="36">
        <v>173500</v>
      </c>
      <c r="E72" s="36">
        <v>173500</v>
      </c>
      <c r="F72" s="37" t="str">
        <f t="shared" si="1"/>
        <v>-</v>
      </c>
    </row>
    <row r="73" spans="1:6" ht="33.75">
      <c r="A73" s="33" t="s">
        <v>140</v>
      </c>
      <c r="B73" s="34" t="s">
        <v>33</v>
      </c>
      <c r="C73" s="35" t="s">
        <v>141</v>
      </c>
      <c r="D73" s="36">
        <v>200</v>
      </c>
      <c r="E73" s="36">
        <v>200</v>
      </c>
      <c r="F73" s="37" t="str">
        <f t="shared" si="1"/>
        <v>-</v>
      </c>
    </row>
    <row r="74" spans="1:6" ht="33.75">
      <c r="A74" s="33" t="s">
        <v>142</v>
      </c>
      <c r="B74" s="34" t="s">
        <v>33</v>
      </c>
      <c r="C74" s="35" t="s">
        <v>143</v>
      </c>
      <c r="D74" s="36">
        <v>200</v>
      </c>
      <c r="E74" s="36">
        <v>200</v>
      </c>
      <c r="F74" s="37" t="str">
        <f t="shared" si="1"/>
        <v>-</v>
      </c>
    </row>
    <row r="75" spans="1:6" ht="33.75">
      <c r="A75" s="33" t="s">
        <v>144</v>
      </c>
      <c r="B75" s="34" t="s">
        <v>33</v>
      </c>
      <c r="C75" s="35" t="s">
        <v>145</v>
      </c>
      <c r="D75" s="36">
        <v>173300</v>
      </c>
      <c r="E75" s="36">
        <v>173300</v>
      </c>
      <c r="F75" s="37" t="str">
        <f t="shared" si="1"/>
        <v>-</v>
      </c>
    </row>
    <row r="76" spans="1:6" ht="33.75">
      <c r="A76" s="33" t="s">
        <v>146</v>
      </c>
      <c r="B76" s="34" t="s">
        <v>33</v>
      </c>
      <c r="C76" s="35" t="s">
        <v>147</v>
      </c>
      <c r="D76" s="36">
        <v>173300</v>
      </c>
      <c r="E76" s="36">
        <v>173300</v>
      </c>
      <c r="F76" s="37" t="str">
        <f t="shared" si="1"/>
        <v>-</v>
      </c>
    </row>
    <row r="77" spans="1:6">
      <c r="A77" s="33" t="s">
        <v>148</v>
      </c>
      <c r="B77" s="34" t="s">
        <v>33</v>
      </c>
      <c r="C77" s="35" t="s">
        <v>149</v>
      </c>
      <c r="D77" s="97">
        <v>2734500</v>
      </c>
      <c r="E77" s="36">
        <v>2734438</v>
      </c>
      <c r="F77" s="37">
        <f t="shared" si="1"/>
        <v>62</v>
      </c>
    </row>
    <row r="78" spans="1:6" ht="22.5">
      <c r="A78" s="33" t="s">
        <v>150</v>
      </c>
      <c r="B78" s="34" t="s">
        <v>33</v>
      </c>
      <c r="C78" s="35" t="s">
        <v>151</v>
      </c>
      <c r="D78" s="97">
        <v>2734500</v>
      </c>
      <c r="E78" s="36">
        <v>2734438</v>
      </c>
      <c r="F78" s="37">
        <f t="shared" si="1"/>
        <v>62</v>
      </c>
    </row>
    <row r="79" spans="1:6" ht="22.5">
      <c r="A79" s="33" t="s">
        <v>152</v>
      </c>
      <c r="B79" s="34" t="s">
        <v>33</v>
      </c>
      <c r="C79" s="35" t="s">
        <v>153</v>
      </c>
      <c r="D79" s="97">
        <v>2734500</v>
      </c>
      <c r="E79" s="36">
        <v>2734438</v>
      </c>
      <c r="F79" s="37">
        <f t="shared" si="1"/>
        <v>62</v>
      </c>
    </row>
    <row r="80" spans="1:6" ht="12.75" customHeight="1">
      <c r="A80" s="39"/>
      <c r="B80" s="40"/>
      <c r="C80" s="40"/>
      <c r="D80" s="41"/>
      <c r="E80" s="41"/>
      <c r="F80" s="41"/>
    </row>
  </sheetData>
  <mergeCells count="13">
    <mergeCell ref="E1:F1"/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 F30 F27:F28 F40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2"/>
  <sheetViews>
    <sheetView showGridLines="0" topLeftCell="A4" workbookViewId="0">
      <selection activeCell="A126" sqref="A126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15" t="s">
        <v>154</v>
      </c>
      <c r="B2" s="115"/>
      <c r="C2" s="115"/>
      <c r="D2" s="115"/>
      <c r="E2" s="1"/>
      <c r="F2" s="12" t="s">
        <v>155</v>
      </c>
    </row>
    <row r="3" spans="1:6" ht="13.5" customHeight="1">
      <c r="A3" s="4"/>
      <c r="B3" s="4"/>
      <c r="C3" s="42"/>
      <c r="D3" s="8"/>
      <c r="E3" s="8"/>
      <c r="F3" s="8"/>
    </row>
    <row r="4" spans="1:6" ht="10.15" customHeight="1">
      <c r="A4" s="122" t="s">
        <v>23</v>
      </c>
      <c r="B4" s="103" t="s">
        <v>24</v>
      </c>
      <c r="C4" s="120" t="s">
        <v>156</v>
      </c>
      <c r="D4" s="106" t="s">
        <v>26</v>
      </c>
      <c r="E4" s="125" t="s">
        <v>27</v>
      </c>
      <c r="F4" s="112" t="s">
        <v>28</v>
      </c>
    </row>
    <row r="5" spans="1:6" ht="5.45" customHeight="1">
      <c r="A5" s="123"/>
      <c r="B5" s="104"/>
      <c r="C5" s="121"/>
      <c r="D5" s="107"/>
      <c r="E5" s="126"/>
      <c r="F5" s="113"/>
    </row>
    <row r="6" spans="1:6" ht="9.6" customHeight="1">
      <c r="A6" s="123"/>
      <c r="B6" s="104"/>
      <c r="C6" s="121"/>
      <c r="D6" s="107"/>
      <c r="E6" s="126"/>
      <c r="F6" s="113"/>
    </row>
    <row r="7" spans="1:6" ht="6" customHeight="1">
      <c r="A7" s="123"/>
      <c r="B7" s="104"/>
      <c r="C7" s="121"/>
      <c r="D7" s="107"/>
      <c r="E7" s="126"/>
      <c r="F7" s="113"/>
    </row>
    <row r="8" spans="1:6" ht="6.6" customHeight="1">
      <c r="A8" s="123"/>
      <c r="B8" s="104"/>
      <c r="C8" s="121"/>
      <c r="D8" s="107"/>
      <c r="E8" s="126"/>
      <c r="F8" s="113"/>
    </row>
    <row r="9" spans="1:6" ht="10.9" customHeight="1">
      <c r="A9" s="123"/>
      <c r="B9" s="104"/>
      <c r="C9" s="121"/>
      <c r="D9" s="107"/>
      <c r="E9" s="126"/>
      <c r="F9" s="113"/>
    </row>
    <row r="10" spans="1:6" ht="4.1500000000000004" hidden="1" customHeight="1">
      <c r="A10" s="123"/>
      <c r="B10" s="104"/>
      <c r="C10" s="43"/>
      <c r="D10" s="107"/>
      <c r="E10" s="44"/>
      <c r="F10" s="45"/>
    </row>
    <row r="11" spans="1:6" ht="13.15" hidden="1" customHeight="1">
      <c r="A11" s="124"/>
      <c r="B11" s="105"/>
      <c r="C11" s="46"/>
      <c r="D11" s="108"/>
      <c r="E11" s="47"/>
      <c r="F11" s="48"/>
    </row>
    <row r="12" spans="1:6" ht="13.5" customHeight="1">
      <c r="A12" s="17">
        <v>1</v>
      </c>
      <c r="B12" s="18">
        <v>2</v>
      </c>
      <c r="C12" s="19">
        <v>3</v>
      </c>
      <c r="D12" s="20" t="s">
        <v>29</v>
      </c>
      <c r="E12" s="49" t="s">
        <v>30</v>
      </c>
      <c r="F12" s="22" t="s">
        <v>31</v>
      </c>
    </row>
    <row r="13" spans="1:6">
      <c r="A13" s="50" t="s">
        <v>157</v>
      </c>
      <c r="B13" s="51" t="s">
        <v>158</v>
      </c>
      <c r="C13" s="52" t="s">
        <v>159</v>
      </c>
      <c r="D13" s="98">
        <v>13029100</v>
      </c>
      <c r="E13" s="54">
        <v>12944235.76</v>
      </c>
      <c r="F13" s="55">
        <f>IF(OR(D13="-",IF(E13="-",0,E13)&gt;=IF(D13="-",0,D13)),"-",IF(D13="-",0,D13)-IF(E13="-",0,E13))</f>
        <v>84864.240000000224</v>
      </c>
    </row>
    <row r="14" spans="1:6">
      <c r="A14" s="56" t="s">
        <v>35</v>
      </c>
      <c r="B14" s="57"/>
      <c r="C14" s="58"/>
      <c r="D14" s="59"/>
      <c r="E14" s="60"/>
      <c r="F14" s="61"/>
    </row>
    <row r="15" spans="1:6" ht="22.5">
      <c r="A15" s="23" t="s">
        <v>14</v>
      </c>
      <c r="B15" s="62" t="s">
        <v>158</v>
      </c>
      <c r="C15" s="25" t="s">
        <v>160</v>
      </c>
      <c r="D15" s="95">
        <v>13029100</v>
      </c>
      <c r="E15" s="63">
        <v>12944235.76</v>
      </c>
      <c r="F15" s="64">
        <f t="shared" ref="F15:F46" si="0">IF(OR(D15="-",IF(E15="-",0,E15)&gt;=IF(D15="-",0,D15)),"-",IF(D15="-",0,D15)-IF(E15="-",0,E15))</f>
        <v>84864.240000000224</v>
      </c>
    </row>
    <row r="16" spans="1:6">
      <c r="A16" s="50" t="s">
        <v>161</v>
      </c>
      <c r="B16" s="51" t="s">
        <v>158</v>
      </c>
      <c r="C16" s="52" t="s">
        <v>162</v>
      </c>
      <c r="D16" s="53">
        <v>5070090</v>
      </c>
      <c r="E16" s="54">
        <v>4985960.78</v>
      </c>
      <c r="F16" s="55">
        <f t="shared" si="0"/>
        <v>84129.219999999739</v>
      </c>
    </row>
    <row r="17" spans="1:6" ht="45">
      <c r="A17" s="23" t="s">
        <v>163</v>
      </c>
      <c r="B17" s="62" t="s">
        <v>158</v>
      </c>
      <c r="C17" s="25" t="s">
        <v>164</v>
      </c>
      <c r="D17" s="26">
        <v>4553695</v>
      </c>
      <c r="E17" s="63">
        <v>4480412.53</v>
      </c>
      <c r="F17" s="64">
        <f t="shared" si="0"/>
        <v>73282.469999999739</v>
      </c>
    </row>
    <row r="18" spans="1:6" ht="22.5">
      <c r="A18" s="23" t="s">
        <v>165</v>
      </c>
      <c r="B18" s="62" t="s">
        <v>158</v>
      </c>
      <c r="C18" s="25" t="s">
        <v>166</v>
      </c>
      <c r="D18" s="26">
        <v>55800</v>
      </c>
      <c r="E18" s="63">
        <v>55789.11</v>
      </c>
      <c r="F18" s="64">
        <f t="shared" si="0"/>
        <v>10.889999999999418</v>
      </c>
    </row>
    <row r="19" spans="1:6" ht="56.25">
      <c r="A19" s="23" t="s">
        <v>167</v>
      </c>
      <c r="B19" s="62" t="s">
        <v>158</v>
      </c>
      <c r="C19" s="25" t="s">
        <v>168</v>
      </c>
      <c r="D19" s="26">
        <v>55800</v>
      </c>
      <c r="E19" s="63">
        <v>55789.11</v>
      </c>
      <c r="F19" s="64">
        <f t="shared" si="0"/>
        <v>10.889999999999418</v>
      </c>
    </row>
    <row r="20" spans="1:6" ht="101.25">
      <c r="A20" s="65" t="s">
        <v>169</v>
      </c>
      <c r="B20" s="62" t="s">
        <v>158</v>
      </c>
      <c r="C20" s="25" t="s">
        <v>170</v>
      </c>
      <c r="D20" s="26">
        <v>55800</v>
      </c>
      <c r="E20" s="63">
        <v>55789.11</v>
      </c>
      <c r="F20" s="64">
        <f t="shared" si="0"/>
        <v>10.889999999999418</v>
      </c>
    </row>
    <row r="21" spans="1:6" ht="22.5">
      <c r="A21" s="23" t="s">
        <v>171</v>
      </c>
      <c r="B21" s="62" t="s">
        <v>158</v>
      </c>
      <c r="C21" s="25" t="s">
        <v>172</v>
      </c>
      <c r="D21" s="26">
        <v>55800</v>
      </c>
      <c r="E21" s="63">
        <v>55789.11</v>
      </c>
      <c r="F21" s="64">
        <f t="shared" si="0"/>
        <v>10.889999999999418</v>
      </c>
    </row>
    <row r="22" spans="1:6" ht="22.5">
      <c r="A22" s="23" t="s">
        <v>173</v>
      </c>
      <c r="B22" s="62" t="s">
        <v>158</v>
      </c>
      <c r="C22" s="25" t="s">
        <v>174</v>
      </c>
      <c r="D22" s="26">
        <v>814500</v>
      </c>
      <c r="E22" s="63">
        <v>807415.73</v>
      </c>
      <c r="F22" s="64">
        <f t="shared" si="0"/>
        <v>7084.2700000000186</v>
      </c>
    </row>
    <row r="23" spans="1:6">
      <c r="A23" s="23" t="s">
        <v>175</v>
      </c>
      <c r="B23" s="62" t="s">
        <v>158</v>
      </c>
      <c r="C23" s="25" t="s">
        <v>176</v>
      </c>
      <c r="D23" s="26">
        <v>814500</v>
      </c>
      <c r="E23" s="63">
        <v>807415.73</v>
      </c>
      <c r="F23" s="64">
        <f t="shared" si="0"/>
        <v>7084.2700000000186</v>
      </c>
    </row>
    <row r="24" spans="1:6" ht="45">
      <c r="A24" s="23" t="s">
        <v>177</v>
      </c>
      <c r="B24" s="62" t="s">
        <v>158</v>
      </c>
      <c r="C24" s="25" t="s">
        <v>178</v>
      </c>
      <c r="D24" s="26">
        <v>814500</v>
      </c>
      <c r="E24" s="63">
        <v>807415.73</v>
      </c>
      <c r="F24" s="64">
        <f t="shared" si="0"/>
        <v>7084.2700000000186</v>
      </c>
    </row>
    <row r="25" spans="1:6" ht="22.5">
      <c r="A25" s="23" t="s">
        <v>179</v>
      </c>
      <c r="B25" s="62" t="s">
        <v>158</v>
      </c>
      <c r="C25" s="25" t="s">
        <v>180</v>
      </c>
      <c r="D25" s="26">
        <v>594700</v>
      </c>
      <c r="E25" s="63">
        <v>589600.31000000006</v>
      </c>
      <c r="F25" s="64">
        <f t="shared" si="0"/>
        <v>5099.6899999999441</v>
      </c>
    </row>
    <row r="26" spans="1:6" ht="33.75">
      <c r="A26" s="23" t="s">
        <v>181</v>
      </c>
      <c r="B26" s="62" t="s">
        <v>158</v>
      </c>
      <c r="C26" s="25" t="s">
        <v>182</v>
      </c>
      <c r="D26" s="26">
        <v>41332</v>
      </c>
      <c r="E26" s="63">
        <v>41232</v>
      </c>
      <c r="F26" s="64">
        <f t="shared" si="0"/>
        <v>100</v>
      </c>
    </row>
    <row r="27" spans="1:6" ht="33.75">
      <c r="A27" s="23" t="s">
        <v>183</v>
      </c>
      <c r="B27" s="62" t="s">
        <v>158</v>
      </c>
      <c r="C27" s="25" t="s">
        <v>184</v>
      </c>
      <c r="D27" s="26">
        <v>178468</v>
      </c>
      <c r="E27" s="63">
        <v>176583.42</v>
      </c>
      <c r="F27" s="64">
        <f t="shared" si="0"/>
        <v>1884.5799999999872</v>
      </c>
    </row>
    <row r="28" spans="1:6" ht="22.5">
      <c r="A28" s="23" t="s">
        <v>185</v>
      </c>
      <c r="B28" s="62" t="s">
        <v>158</v>
      </c>
      <c r="C28" s="25" t="s">
        <v>186</v>
      </c>
      <c r="D28" s="26">
        <v>3683395</v>
      </c>
      <c r="E28" s="63">
        <v>3617207.69</v>
      </c>
      <c r="F28" s="64">
        <f t="shared" si="0"/>
        <v>66187.310000000056</v>
      </c>
    </row>
    <row r="29" spans="1:6">
      <c r="A29" s="23" t="s">
        <v>187</v>
      </c>
      <c r="B29" s="62" t="s">
        <v>158</v>
      </c>
      <c r="C29" s="25" t="s">
        <v>188</v>
      </c>
      <c r="D29" s="26">
        <v>3653695</v>
      </c>
      <c r="E29" s="63">
        <v>3587507.69</v>
      </c>
      <c r="F29" s="64">
        <f t="shared" si="0"/>
        <v>66187.310000000056</v>
      </c>
    </row>
    <row r="30" spans="1:6" ht="45">
      <c r="A30" s="23" t="s">
        <v>189</v>
      </c>
      <c r="B30" s="62" t="s">
        <v>158</v>
      </c>
      <c r="C30" s="25" t="s">
        <v>190</v>
      </c>
      <c r="D30" s="26">
        <v>2694600</v>
      </c>
      <c r="E30" s="63">
        <v>2641601.41</v>
      </c>
      <c r="F30" s="64">
        <f t="shared" si="0"/>
        <v>52998.589999999851</v>
      </c>
    </row>
    <row r="31" spans="1:6" ht="22.5">
      <c r="A31" s="23" t="s">
        <v>179</v>
      </c>
      <c r="B31" s="62" t="s">
        <v>158</v>
      </c>
      <c r="C31" s="25" t="s">
        <v>191</v>
      </c>
      <c r="D31" s="26">
        <v>1962900</v>
      </c>
      <c r="E31" s="63">
        <v>1922298.6</v>
      </c>
      <c r="F31" s="64">
        <f t="shared" si="0"/>
        <v>40601.399999999907</v>
      </c>
    </row>
    <row r="32" spans="1:6" ht="33.75">
      <c r="A32" s="23" t="s">
        <v>181</v>
      </c>
      <c r="B32" s="62" t="s">
        <v>158</v>
      </c>
      <c r="C32" s="25" t="s">
        <v>192</v>
      </c>
      <c r="D32" s="26">
        <v>139200</v>
      </c>
      <c r="E32" s="63">
        <v>139168</v>
      </c>
      <c r="F32" s="64">
        <f t="shared" si="0"/>
        <v>32</v>
      </c>
    </row>
    <row r="33" spans="1:6" ht="33.75">
      <c r="A33" s="23" t="s">
        <v>183</v>
      </c>
      <c r="B33" s="62" t="s">
        <v>158</v>
      </c>
      <c r="C33" s="25" t="s">
        <v>193</v>
      </c>
      <c r="D33" s="26">
        <v>592500</v>
      </c>
      <c r="E33" s="63">
        <v>580134.81000000006</v>
      </c>
      <c r="F33" s="64">
        <f t="shared" si="0"/>
        <v>12365.189999999944</v>
      </c>
    </row>
    <row r="34" spans="1:6" ht="45">
      <c r="A34" s="23" t="s">
        <v>194</v>
      </c>
      <c r="B34" s="62" t="s">
        <v>158</v>
      </c>
      <c r="C34" s="25" t="s">
        <v>195</v>
      </c>
      <c r="D34" s="26">
        <v>959095</v>
      </c>
      <c r="E34" s="63">
        <v>945906.28</v>
      </c>
      <c r="F34" s="64">
        <f t="shared" si="0"/>
        <v>13188.719999999972</v>
      </c>
    </row>
    <row r="35" spans="1:6" ht="22.5">
      <c r="A35" s="23" t="s">
        <v>171</v>
      </c>
      <c r="B35" s="62" t="s">
        <v>158</v>
      </c>
      <c r="C35" s="25" t="s">
        <v>196</v>
      </c>
      <c r="D35" s="26">
        <v>959095</v>
      </c>
      <c r="E35" s="63">
        <v>945906.28</v>
      </c>
      <c r="F35" s="64">
        <f t="shared" si="0"/>
        <v>13188.719999999972</v>
      </c>
    </row>
    <row r="36" spans="1:6" ht="22.5">
      <c r="A36" s="23" t="s">
        <v>197</v>
      </c>
      <c r="B36" s="62" t="s">
        <v>158</v>
      </c>
      <c r="C36" s="25" t="s">
        <v>198</v>
      </c>
      <c r="D36" s="26">
        <v>29700</v>
      </c>
      <c r="E36" s="63">
        <v>29700</v>
      </c>
      <c r="F36" s="64" t="str">
        <f t="shared" si="0"/>
        <v>-</v>
      </c>
    </row>
    <row r="37" spans="1:6" ht="90">
      <c r="A37" s="65" t="s">
        <v>199</v>
      </c>
      <c r="B37" s="62" t="s">
        <v>158</v>
      </c>
      <c r="C37" s="25" t="s">
        <v>200</v>
      </c>
      <c r="D37" s="26">
        <v>200</v>
      </c>
      <c r="E37" s="63">
        <v>200</v>
      </c>
      <c r="F37" s="64" t="str">
        <f t="shared" si="0"/>
        <v>-</v>
      </c>
    </row>
    <row r="38" spans="1:6" ht="22.5">
      <c r="A38" s="23" t="s">
        <v>171</v>
      </c>
      <c r="B38" s="62" t="s">
        <v>158</v>
      </c>
      <c r="C38" s="25" t="s">
        <v>201</v>
      </c>
      <c r="D38" s="26">
        <v>200</v>
      </c>
      <c r="E38" s="63">
        <v>200</v>
      </c>
      <c r="F38" s="64" t="str">
        <f t="shared" si="0"/>
        <v>-</v>
      </c>
    </row>
    <row r="39" spans="1:6" ht="123.75">
      <c r="A39" s="65" t="s">
        <v>202</v>
      </c>
      <c r="B39" s="62" t="s">
        <v>158</v>
      </c>
      <c r="C39" s="25" t="s">
        <v>203</v>
      </c>
      <c r="D39" s="26">
        <v>29500</v>
      </c>
      <c r="E39" s="63">
        <v>29500</v>
      </c>
      <c r="F39" s="64" t="str">
        <f t="shared" si="0"/>
        <v>-</v>
      </c>
    </row>
    <row r="40" spans="1:6">
      <c r="A40" s="23" t="s">
        <v>148</v>
      </c>
      <c r="B40" s="62" t="s">
        <v>158</v>
      </c>
      <c r="C40" s="25" t="s">
        <v>204</v>
      </c>
      <c r="D40" s="26">
        <v>29500</v>
      </c>
      <c r="E40" s="63">
        <v>29500</v>
      </c>
      <c r="F40" s="64" t="str">
        <f t="shared" si="0"/>
        <v>-</v>
      </c>
    </row>
    <row r="41" spans="1:6" ht="33.75">
      <c r="A41" s="23" t="s">
        <v>205</v>
      </c>
      <c r="B41" s="62" t="s">
        <v>158</v>
      </c>
      <c r="C41" s="25" t="s">
        <v>206</v>
      </c>
      <c r="D41" s="26">
        <v>13995</v>
      </c>
      <c r="E41" s="63">
        <v>13995</v>
      </c>
      <c r="F41" s="64" t="str">
        <f t="shared" si="0"/>
        <v>-</v>
      </c>
    </row>
    <row r="42" spans="1:6" ht="22.5">
      <c r="A42" s="23" t="s">
        <v>185</v>
      </c>
      <c r="B42" s="62" t="s">
        <v>158</v>
      </c>
      <c r="C42" s="25" t="s">
        <v>207</v>
      </c>
      <c r="D42" s="26">
        <v>13995</v>
      </c>
      <c r="E42" s="63">
        <v>13995</v>
      </c>
      <c r="F42" s="64" t="str">
        <f t="shared" si="0"/>
        <v>-</v>
      </c>
    </row>
    <row r="43" spans="1:6" ht="22.5">
      <c r="A43" s="23" t="s">
        <v>197</v>
      </c>
      <c r="B43" s="62" t="s">
        <v>158</v>
      </c>
      <c r="C43" s="25" t="s">
        <v>208</v>
      </c>
      <c r="D43" s="26">
        <v>13995</v>
      </c>
      <c r="E43" s="63">
        <v>13995</v>
      </c>
      <c r="F43" s="64" t="str">
        <f t="shared" si="0"/>
        <v>-</v>
      </c>
    </row>
    <row r="44" spans="1:6" ht="56.25">
      <c r="A44" s="23" t="s">
        <v>209</v>
      </c>
      <c r="B44" s="62" t="s">
        <v>158</v>
      </c>
      <c r="C44" s="25" t="s">
        <v>210</v>
      </c>
      <c r="D44" s="26">
        <v>13995</v>
      </c>
      <c r="E44" s="63">
        <v>13995</v>
      </c>
      <c r="F44" s="64" t="str">
        <f t="shared" si="0"/>
        <v>-</v>
      </c>
    </row>
    <row r="45" spans="1:6">
      <c r="A45" s="23" t="s">
        <v>148</v>
      </c>
      <c r="B45" s="62" t="s">
        <v>158</v>
      </c>
      <c r="C45" s="25" t="s">
        <v>211</v>
      </c>
      <c r="D45" s="26">
        <v>13995</v>
      </c>
      <c r="E45" s="63">
        <v>13995</v>
      </c>
      <c r="F45" s="64" t="str">
        <f t="shared" si="0"/>
        <v>-</v>
      </c>
    </row>
    <row r="46" spans="1:6">
      <c r="A46" s="23" t="s">
        <v>212</v>
      </c>
      <c r="B46" s="62" t="s">
        <v>158</v>
      </c>
      <c r="C46" s="25" t="s">
        <v>213</v>
      </c>
      <c r="D46" s="26">
        <v>502400</v>
      </c>
      <c r="E46" s="63">
        <v>491553.25</v>
      </c>
      <c r="F46" s="64">
        <f t="shared" si="0"/>
        <v>10846.75</v>
      </c>
    </row>
    <row r="47" spans="1:6" ht="33.75">
      <c r="A47" s="23" t="s">
        <v>214</v>
      </c>
      <c r="B47" s="62" t="s">
        <v>158</v>
      </c>
      <c r="C47" s="25" t="s">
        <v>215</v>
      </c>
      <c r="D47" s="26">
        <v>28800</v>
      </c>
      <c r="E47" s="63">
        <v>28800</v>
      </c>
      <c r="F47" s="64" t="str">
        <f t="shared" ref="F47:F78" si="1">IF(OR(D47="-",IF(E47="-",0,E47)&gt;=IF(D47="-",0,D47)),"-",IF(D47="-",0,D47)-IF(E47="-",0,E47))</f>
        <v>-</v>
      </c>
    </row>
    <row r="48" spans="1:6" ht="56.25">
      <c r="A48" s="23" t="s">
        <v>216</v>
      </c>
      <c r="B48" s="62" t="s">
        <v>158</v>
      </c>
      <c r="C48" s="25" t="s">
        <v>217</v>
      </c>
      <c r="D48" s="26">
        <v>28800</v>
      </c>
      <c r="E48" s="63">
        <v>28800</v>
      </c>
      <c r="F48" s="64" t="str">
        <f t="shared" si="1"/>
        <v>-</v>
      </c>
    </row>
    <row r="49" spans="1:6" ht="112.5">
      <c r="A49" s="65" t="s">
        <v>218</v>
      </c>
      <c r="B49" s="62" t="s">
        <v>158</v>
      </c>
      <c r="C49" s="25" t="s">
        <v>219</v>
      </c>
      <c r="D49" s="26">
        <v>28800</v>
      </c>
      <c r="E49" s="63">
        <v>28800</v>
      </c>
      <c r="F49" s="64" t="str">
        <f t="shared" si="1"/>
        <v>-</v>
      </c>
    </row>
    <row r="50" spans="1:6" ht="22.5">
      <c r="A50" s="23" t="s">
        <v>171</v>
      </c>
      <c r="B50" s="62" t="s">
        <v>158</v>
      </c>
      <c r="C50" s="25" t="s">
        <v>220</v>
      </c>
      <c r="D50" s="26">
        <v>28800</v>
      </c>
      <c r="E50" s="63">
        <v>28800</v>
      </c>
      <c r="F50" s="64" t="str">
        <f t="shared" si="1"/>
        <v>-</v>
      </c>
    </row>
    <row r="51" spans="1:6" ht="45">
      <c r="A51" s="23" t="s">
        <v>221</v>
      </c>
      <c r="B51" s="62" t="s">
        <v>158</v>
      </c>
      <c r="C51" s="25" t="s">
        <v>222</v>
      </c>
      <c r="D51" s="26">
        <v>11000</v>
      </c>
      <c r="E51" s="63">
        <v>10906</v>
      </c>
      <c r="F51" s="64">
        <f t="shared" si="1"/>
        <v>94</v>
      </c>
    </row>
    <row r="52" spans="1:6" ht="67.5">
      <c r="A52" s="23" t="s">
        <v>223</v>
      </c>
      <c r="B52" s="62" t="s">
        <v>158</v>
      </c>
      <c r="C52" s="25" t="s">
        <v>224</v>
      </c>
      <c r="D52" s="26">
        <v>11000</v>
      </c>
      <c r="E52" s="63">
        <v>10906</v>
      </c>
      <c r="F52" s="64">
        <f t="shared" si="1"/>
        <v>94</v>
      </c>
    </row>
    <row r="53" spans="1:6" ht="90">
      <c r="A53" s="65" t="s">
        <v>225</v>
      </c>
      <c r="B53" s="62" t="s">
        <v>158</v>
      </c>
      <c r="C53" s="25" t="s">
        <v>226</v>
      </c>
      <c r="D53" s="26">
        <v>11000</v>
      </c>
      <c r="E53" s="63">
        <v>10906</v>
      </c>
      <c r="F53" s="64">
        <f t="shared" si="1"/>
        <v>94</v>
      </c>
    </row>
    <row r="54" spans="1:6" ht="22.5">
      <c r="A54" s="23" t="s">
        <v>171</v>
      </c>
      <c r="B54" s="62" t="s">
        <v>158</v>
      </c>
      <c r="C54" s="25" t="s">
        <v>227</v>
      </c>
      <c r="D54" s="26">
        <v>11000</v>
      </c>
      <c r="E54" s="63">
        <v>10906</v>
      </c>
      <c r="F54" s="64">
        <f t="shared" si="1"/>
        <v>94</v>
      </c>
    </row>
    <row r="55" spans="1:6" ht="22.5">
      <c r="A55" s="23" t="s">
        <v>185</v>
      </c>
      <c r="B55" s="62" t="s">
        <v>158</v>
      </c>
      <c r="C55" s="25" t="s">
        <v>228</v>
      </c>
      <c r="D55" s="26">
        <v>45600</v>
      </c>
      <c r="E55" s="63">
        <v>35390.75</v>
      </c>
      <c r="F55" s="64">
        <f t="shared" si="1"/>
        <v>10209.25</v>
      </c>
    </row>
    <row r="56" spans="1:6">
      <c r="A56" s="23" t="s">
        <v>187</v>
      </c>
      <c r="B56" s="62" t="s">
        <v>158</v>
      </c>
      <c r="C56" s="25" t="s">
        <v>229</v>
      </c>
      <c r="D56" s="26">
        <v>45600</v>
      </c>
      <c r="E56" s="63">
        <v>35390.75</v>
      </c>
      <c r="F56" s="64">
        <f t="shared" si="1"/>
        <v>10209.25</v>
      </c>
    </row>
    <row r="57" spans="1:6" ht="33.75">
      <c r="A57" s="23" t="s">
        <v>230</v>
      </c>
      <c r="B57" s="62" t="s">
        <v>158</v>
      </c>
      <c r="C57" s="25" t="s">
        <v>231</v>
      </c>
      <c r="D57" s="26">
        <v>45600</v>
      </c>
      <c r="E57" s="63">
        <v>35390.75</v>
      </c>
      <c r="F57" s="64">
        <f t="shared" si="1"/>
        <v>10209.25</v>
      </c>
    </row>
    <row r="58" spans="1:6" ht="22.5">
      <c r="A58" s="23" t="s">
        <v>232</v>
      </c>
      <c r="B58" s="62" t="s">
        <v>158</v>
      </c>
      <c r="C58" s="25" t="s">
        <v>233</v>
      </c>
      <c r="D58" s="26">
        <v>29000</v>
      </c>
      <c r="E58" s="63">
        <v>29000</v>
      </c>
      <c r="F58" s="64" t="str">
        <f t="shared" si="1"/>
        <v>-</v>
      </c>
    </row>
    <row r="59" spans="1:6">
      <c r="A59" s="23" t="s">
        <v>234</v>
      </c>
      <c r="B59" s="62" t="s">
        <v>158</v>
      </c>
      <c r="C59" s="25" t="s">
        <v>235</v>
      </c>
      <c r="D59" s="26">
        <v>2700</v>
      </c>
      <c r="E59" s="63">
        <v>2700</v>
      </c>
      <c r="F59" s="64" t="str">
        <f t="shared" si="1"/>
        <v>-</v>
      </c>
    </row>
    <row r="60" spans="1:6">
      <c r="A60" s="23" t="s">
        <v>236</v>
      </c>
      <c r="B60" s="62" t="s">
        <v>158</v>
      </c>
      <c r="C60" s="25" t="s">
        <v>237</v>
      </c>
      <c r="D60" s="26">
        <v>13900</v>
      </c>
      <c r="E60" s="63">
        <v>3690.75</v>
      </c>
      <c r="F60" s="64">
        <f t="shared" si="1"/>
        <v>10209.25</v>
      </c>
    </row>
    <row r="61" spans="1:6" ht="22.5">
      <c r="A61" s="23" t="s">
        <v>238</v>
      </c>
      <c r="B61" s="62" t="s">
        <v>158</v>
      </c>
      <c r="C61" s="25" t="s">
        <v>239</v>
      </c>
      <c r="D61" s="26">
        <v>417000</v>
      </c>
      <c r="E61" s="63">
        <v>416456.5</v>
      </c>
      <c r="F61" s="64">
        <f t="shared" si="1"/>
        <v>543.5</v>
      </c>
    </row>
    <row r="62" spans="1:6">
      <c r="A62" s="23" t="s">
        <v>240</v>
      </c>
      <c r="B62" s="62" t="s">
        <v>158</v>
      </c>
      <c r="C62" s="25" t="s">
        <v>241</v>
      </c>
      <c r="D62" s="26">
        <v>417000</v>
      </c>
      <c r="E62" s="63">
        <v>416456.5</v>
      </c>
      <c r="F62" s="64">
        <f t="shared" si="1"/>
        <v>543.5</v>
      </c>
    </row>
    <row r="63" spans="1:6" ht="56.25">
      <c r="A63" s="23" t="s">
        <v>242</v>
      </c>
      <c r="B63" s="62" t="s">
        <v>158</v>
      </c>
      <c r="C63" s="25" t="s">
        <v>243</v>
      </c>
      <c r="D63" s="26">
        <v>152800</v>
      </c>
      <c r="E63" s="63">
        <v>152800</v>
      </c>
      <c r="F63" s="64" t="str">
        <f t="shared" si="1"/>
        <v>-</v>
      </c>
    </row>
    <row r="64" spans="1:6" ht="22.5">
      <c r="A64" s="23" t="s">
        <v>171</v>
      </c>
      <c r="B64" s="62" t="s">
        <v>158</v>
      </c>
      <c r="C64" s="25" t="s">
        <v>244</v>
      </c>
      <c r="D64" s="26">
        <v>152800</v>
      </c>
      <c r="E64" s="63">
        <v>152800</v>
      </c>
      <c r="F64" s="64" t="str">
        <f t="shared" si="1"/>
        <v>-</v>
      </c>
    </row>
    <row r="65" spans="1:6" ht="67.5">
      <c r="A65" s="65" t="s">
        <v>245</v>
      </c>
      <c r="B65" s="62" t="s">
        <v>158</v>
      </c>
      <c r="C65" s="25" t="s">
        <v>246</v>
      </c>
      <c r="D65" s="26">
        <v>11000</v>
      </c>
      <c r="E65" s="63">
        <v>10542</v>
      </c>
      <c r="F65" s="64">
        <f t="shared" si="1"/>
        <v>458</v>
      </c>
    </row>
    <row r="66" spans="1:6" ht="22.5">
      <c r="A66" s="23" t="s">
        <v>171</v>
      </c>
      <c r="B66" s="62" t="s">
        <v>158</v>
      </c>
      <c r="C66" s="25" t="s">
        <v>247</v>
      </c>
      <c r="D66" s="26">
        <v>11000</v>
      </c>
      <c r="E66" s="63">
        <v>10542</v>
      </c>
      <c r="F66" s="64">
        <f t="shared" si="1"/>
        <v>458</v>
      </c>
    </row>
    <row r="67" spans="1:6" ht="67.5">
      <c r="A67" s="23" t="s">
        <v>248</v>
      </c>
      <c r="B67" s="62" t="s">
        <v>158</v>
      </c>
      <c r="C67" s="25" t="s">
        <v>249</v>
      </c>
      <c r="D67" s="26">
        <v>9200</v>
      </c>
      <c r="E67" s="63">
        <v>9124.5</v>
      </c>
      <c r="F67" s="64">
        <f t="shared" si="1"/>
        <v>75.5</v>
      </c>
    </row>
    <row r="68" spans="1:6" ht="22.5">
      <c r="A68" s="23" t="s">
        <v>171</v>
      </c>
      <c r="B68" s="62" t="s">
        <v>158</v>
      </c>
      <c r="C68" s="25" t="s">
        <v>250</v>
      </c>
      <c r="D68" s="26">
        <v>9200</v>
      </c>
      <c r="E68" s="63">
        <v>9124.5</v>
      </c>
      <c r="F68" s="64">
        <f t="shared" si="1"/>
        <v>75.5</v>
      </c>
    </row>
    <row r="69" spans="1:6" ht="101.25">
      <c r="A69" s="65" t="s">
        <v>251</v>
      </c>
      <c r="B69" s="62" t="s">
        <v>158</v>
      </c>
      <c r="C69" s="25" t="s">
        <v>252</v>
      </c>
      <c r="D69" s="26">
        <v>200000</v>
      </c>
      <c r="E69" s="63">
        <v>200000</v>
      </c>
      <c r="F69" s="64" t="str">
        <f t="shared" si="1"/>
        <v>-</v>
      </c>
    </row>
    <row r="70" spans="1:6" ht="78.75">
      <c r="A70" s="65" t="s">
        <v>253</v>
      </c>
      <c r="B70" s="62" t="s">
        <v>158</v>
      </c>
      <c r="C70" s="25" t="s">
        <v>254</v>
      </c>
      <c r="D70" s="26">
        <v>200000</v>
      </c>
      <c r="E70" s="63">
        <v>200000</v>
      </c>
      <c r="F70" s="64" t="str">
        <f t="shared" si="1"/>
        <v>-</v>
      </c>
    </row>
    <row r="71" spans="1:6" ht="33.75">
      <c r="A71" s="23" t="s">
        <v>255</v>
      </c>
      <c r="B71" s="62" t="s">
        <v>158</v>
      </c>
      <c r="C71" s="25" t="s">
        <v>256</v>
      </c>
      <c r="D71" s="26">
        <v>44000</v>
      </c>
      <c r="E71" s="63">
        <v>43990</v>
      </c>
      <c r="F71" s="64">
        <f t="shared" si="1"/>
        <v>10</v>
      </c>
    </row>
    <row r="72" spans="1:6" ht="22.5">
      <c r="A72" s="23" t="s">
        <v>171</v>
      </c>
      <c r="B72" s="62" t="s">
        <v>158</v>
      </c>
      <c r="C72" s="25" t="s">
        <v>257</v>
      </c>
      <c r="D72" s="26">
        <v>7000</v>
      </c>
      <c r="E72" s="63">
        <v>6990</v>
      </c>
      <c r="F72" s="64">
        <f t="shared" si="1"/>
        <v>10</v>
      </c>
    </row>
    <row r="73" spans="1:6">
      <c r="A73" s="23" t="s">
        <v>236</v>
      </c>
      <c r="B73" s="62" t="s">
        <v>158</v>
      </c>
      <c r="C73" s="25" t="s">
        <v>258</v>
      </c>
      <c r="D73" s="26">
        <v>37000</v>
      </c>
      <c r="E73" s="63">
        <v>37000</v>
      </c>
      <c r="F73" s="64" t="str">
        <f t="shared" si="1"/>
        <v>-</v>
      </c>
    </row>
    <row r="74" spans="1:6">
      <c r="A74" s="50" t="s">
        <v>259</v>
      </c>
      <c r="B74" s="51" t="s">
        <v>158</v>
      </c>
      <c r="C74" s="52" t="s">
        <v>260</v>
      </c>
      <c r="D74" s="53">
        <v>173300</v>
      </c>
      <c r="E74" s="54">
        <v>173300</v>
      </c>
      <c r="F74" s="55" t="str">
        <f t="shared" si="1"/>
        <v>-</v>
      </c>
    </row>
    <row r="75" spans="1:6">
      <c r="A75" s="23" t="s">
        <v>261</v>
      </c>
      <c r="B75" s="62" t="s">
        <v>158</v>
      </c>
      <c r="C75" s="25" t="s">
        <v>262</v>
      </c>
      <c r="D75" s="26">
        <v>173300</v>
      </c>
      <c r="E75" s="63">
        <v>173300</v>
      </c>
      <c r="F75" s="64" t="str">
        <f t="shared" si="1"/>
        <v>-</v>
      </c>
    </row>
    <row r="76" spans="1:6" ht="22.5">
      <c r="A76" s="23" t="s">
        <v>185</v>
      </c>
      <c r="B76" s="62" t="s">
        <v>158</v>
      </c>
      <c r="C76" s="25" t="s">
        <v>263</v>
      </c>
      <c r="D76" s="26">
        <v>173300</v>
      </c>
      <c r="E76" s="63">
        <v>173300</v>
      </c>
      <c r="F76" s="64" t="str">
        <f t="shared" si="1"/>
        <v>-</v>
      </c>
    </row>
    <row r="77" spans="1:6" ht="22.5">
      <c r="A77" s="23" t="s">
        <v>197</v>
      </c>
      <c r="B77" s="62" t="s">
        <v>158</v>
      </c>
      <c r="C77" s="25" t="s">
        <v>264</v>
      </c>
      <c r="D77" s="26">
        <v>173300</v>
      </c>
      <c r="E77" s="63">
        <v>173300</v>
      </c>
      <c r="F77" s="64" t="str">
        <f t="shared" si="1"/>
        <v>-</v>
      </c>
    </row>
    <row r="78" spans="1:6" ht="56.25">
      <c r="A78" s="23" t="s">
        <v>265</v>
      </c>
      <c r="B78" s="62" t="s">
        <v>158</v>
      </c>
      <c r="C78" s="25" t="s">
        <v>266</v>
      </c>
      <c r="D78" s="26">
        <v>173300</v>
      </c>
      <c r="E78" s="63">
        <v>173300</v>
      </c>
      <c r="F78" s="64" t="str">
        <f t="shared" si="1"/>
        <v>-</v>
      </c>
    </row>
    <row r="79" spans="1:6" ht="22.5">
      <c r="A79" s="23" t="s">
        <v>179</v>
      </c>
      <c r="B79" s="62" t="s">
        <v>158</v>
      </c>
      <c r="C79" s="25" t="s">
        <v>267</v>
      </c>
      <c r="D79" s="26">
        <v>133102.92000000001</v>
      </c>
      <c r="E79" s="63">
        <v>133102.92000000001</v>
      </c>
      <c r="F79" s="64" t="str">
        <f t="shared" ref="F79:F110" si="2">IF(OR(D79="-",IF(E79="-",0,E79)&gt;=IF(D79="-",0,D79)),"-",IF(D79="-",0,D79)-IF(E79="-",0,E79))</f>
        <v>-</v>
      </c>
    </row>
    <row r="80" spans="1:6" ht="33.75">
      <c r="A80" s="23" t="s">
        <v>183</v>
      </c>
      <c r="B80" s="62" t="s">
        <v>158</v>
      </c>
      <c r="C80" s="25" t="s">
        <v>268</v>
      </c>
      <c r="D80" s="26">
        <v>40197.08</v>
      </c>
      <c r="E80" s="63">
        <v>40197.08</v>
      </c>
      <c r="F80" s="64" t="str">
        <f t="shared" si="2"/>
        <v>-</v>
      </c>
    </row>
    <row r="81" spans="1:6" ht="22.5">
      <c r="A81" s="50" t="s">
        <v>269</v>
      </c>
      <c r="B81" s="51" t="s">
        <v>158</v>
      </c>
      <c r="C81" s="52" t="s">
        <v>270</v>
      </c>
      <c r="D81" s="53">
        <v>38800</v>
      </c>
      <c r="E81" s="54">
        <v>38740.400000000001</v>
      </c>
      <c r="F81" s="55">
        <f t="shared" si="2"/>
        <v>59.599999999998545</v>
      </c>
    </row>
    <row r="82" spans="1:6">
      <c r="A82" s="23" t="s">
        <v>271</v>
      </c>
      <c r="B82" s="62" t="s">
        <v>158</v>
      </c>
      <c r="C82" s="25" t="s">
        <v>272</v>
      </c>
      <c r="D82" s="26">
        <v>38800</v>
      </c>
      <c r="E82" s="63">
        <v>38740.400000000001</v>
      </c>
      <c r="F82" s="64">
        <f t="shared" si="2"/>
        <v>59.599999999998545</v>
      </c>
    </row>
    <row r="83" spans="1:6" ht="45">
      <c r="A83" s="23" t="s">
        <v>273</v>
      </c>
      <c r="B83" s="62" t="s">
        <v>158</v>
      </c>
      <c r="C83" s="25" t="s">
        <v>274</v>
      </c>
      <c r="D83" s="26">
        <v>38000</v>
      </c>
      <c r="E83" s="63">
        <v>37940.400000000001</v>
      </c>
      <c r="F83" s="64">
        <f t="shared" si="2"/>
        <v>59.599999999998545</v>
      </c>
    </row>
    <row r="84" spans="1:6" ht="56.25">
      <c r="A84" s="23" t="s">
        <v>275</v>
      </c>
      <c r="B84" s="62" t="s">
        <v>158</v>
      </c>
      <c r="C84" s="25" t="s">
        <v>276</v>
      </c>
      <c r="D84" s="26">
        <v>38000</v>
      </c>
      <c r="E84" s="63">
        <v>37940.400000000001</v>
      </c>
      <c r="F84" s="64">
        <f t="shared" si="2"/>
        <v>59.599999999998545</v>
      </c>
    </row>
    <row r="85" spans="1:6" ht="67.5">
      <c r="A85" s="65" t="s">
        <v>277</v>
      </c>
      <c r="B85" s="62" t="s">
        <v>158</v>
      </c>
      <c r="C85" s="25" t="s">
        <v>278</v>
      </c>
      <c r="D85" s="26">
        <v>38000</v>
      </c>
      <c r="E85" s="63">
        <v>37940.400000000001</v>
      </c>
      <c r="F85" s="64">
        <f t="shared" si="2"/>
        <v>59.599999999998545</v>
      </c>
    </row>
    <row r="86" spans="1:6" ht="22.5">
      <c r="A86" s="23" t="s">
        <v>171</v>
      </c>
      <c r="B86" s="62" t="s">
        <v>158</v>
      </c>
      <c r="C86" s="25" t="s">
        <v>279</v>
      </c>
      <c r="D86" s="26">
        <v>38000</v>
      </c>
      <c r="E86" s="63">
        <v>37940.400000000001</v>
      </c>
      <c r="F86" s="64">
        <f t="shared" si="2"/>
        <v>59.599999999998545</v>
      </c>
    </row>
    <row r="87" spans="1:6" ht="22.5">
      <c r="A87" s="23" t="s">
        <v>238</v>
      </c>
      <c r="B87" s="62" t="s">
        <v>158</v>
      </c>
      <c r="C87" s="25" t="s">
        <v>280</v>
      </c>
      <c r="D87" s="26">
        <v>800</v>
      </c>
      <c r="E87" s="63">
        <v>800</v>
      </c>
      <c r="F87" s="64" t="str">
        <f t="shared" si="2"/>
        <v>-</v>
      </c>
    </row>
    <row r="88" spans="1:6">
      <c r="A88" s="23" t="s">
        <v>240</v>
      </c>
      <c r="B88" s="62" t="s">
        <v>158</v>
      </c>
      <c r="C88" s="25" t="s">
        <v>281</v>
      </c>
      <c r="D88" s="26">
        <v>800</v>
      </c>
      <c r="E88" s="63">
        <v>800</v>
      </c>
      <c r="F88" s="64" t="str">
        <f t="shared" si="2"/>
        <v>-</v>
      </c>
    </row>
    <row r="89" spans="1:6" ht="45">
      <c r="A89" s="23" t="s">
        <v>282</v>
      </c>
      <c r="B89" s="62" t="s">
        <v>158</v>
      </c>
      <c r="C89" s="25" t="s">
        <v>283</v>
      </c>
      <c r="D89" s="26">
        <v>800</v>
      </c>
      <c r="E89" s="63">
        <v>800</v>
      </c>
      <c r="F89" s="64" t="str">
        <f t="shared" si="2"/>
        <v>-</v>
      </c>
    </row>
    <row r="90" spans="1:6" ht="22.5">
      <c r="A90" s="23" t="s">
        <v>171</v>
      </c>
      <c r="B90" s="62" t="s">
        <v>158</v>
      </c>
      <c r="C90" s="25" t="s">
        <v>284</v>
      </c>
      <c r="D90" s="26">
        <v>800</v>
      </c>
      <c r="E90" s="63">
        <v>800</v>
      </c>
      <c r="F90" s="64" t="str">
        <f t="shared" si="2"/>
        <v>-</v>
      </c>
    </row>
    <row r="91" spans="1:6">
      <c r="A91" s="50" t="s">
        <v>285</v>
      </c>
      <c r="B91" s="51" t="s">
        <v>158</v>
      </c>
      <c r="C91" s="52" t="s">
        <v>286</v>
      </c>
      <c r="D91" s="98">
        <v>3387400</v>
      </c>
      <c r="E91" s="54">
        <v>3385819.44</v>
      </c>
      <c r="F91" s="55">
        <f t="shared" si="2"/>
        <v>1580.5600000000559</v>
      </c>
    </row>
    <row r="92" spans="1:6">
      <c r="A92" s="23" t="s">
        <v>287</v>
      </c>
      <c r="B92" s="62" t="s">
        <v>158</v>
      </c>
      <c r="C92" s="25" t="s">
        <v>288</v>
      </c>
      <c r="D92" s="26">
        <v>6700</v>
      </c>
      <c r="E92" s="63">
        <v>6550.58</v>
      </c>
      <c r="F92" s="64">
        <f t="shared" si="2"/>
        <v>149.42000000000007</v>
      </c>
    </row>
    <row r="93" spans="1:6" ht="22.5">
      <c r="A93" s="23" t="s">
        <v>238</v>
      </c>
      <c r="B93" s="62" t="s">
        <v>158</v>
      </c>
      <c r="C93" s="25" t="s">
        <v>289</v>
      </c>
      <c r="D93" s="26">
        <v>6700</v>
      </c>
      <c r="E93" s="63">
        <v>6550.58</v>
      </c>
      <c r="F93" s="64">
        <f t="shared" si="2"/>
        <v>149.42000000000007</v>
      </c>
    </row>
    <row r="94" spans="1:6">
      <c r="A94" s="23" t="s">
        <v>240</v>
      </c>
      <c r="B94" s="62" t="s">
        <v>158</v>
      </c>
      <c r="C94" s="25" t="s">
        <v>290</v>
      </c>
      <c r="D94" s="26">
        <v>6700</v>
      </c>
      <c r="E94" s="63">
        <v>6550.58</v>
      </c>
      <c r="F94" s="64">
        <f t="shared" si="2"/>
        <v>149.42000000000007</v>
      </c>
    </row>
    <row r="95" spans="1:6" ht="90">
      <c r="A95" s="65" t="s">
        <v>291</v>
      </c>
      <c r="B95" s="62" t="s">
        <v>158</v>
      </c>
      <c r="C95" s="25" t="s">
        <v>292</v>
      </c>
      <c r="D95" s="26">
        <v>6700</v>
      </c>
      <c r="E95" s="63">
        <v>6550.58</v>
      </c>
      <c r="F95" s="64">
        <f t="shared" si="2"/>
        <v>149.42000000000007</v>
      </c>
    </row>
    <row r="96" spans="1:6" ht="33.75">
      <c r="A96" s="23" t="s">
        <v>293</v>
      </c>
      <c r="B96" s="62" t="s">
        <v>158</v>
      </c>
      <c r="C96" s="25" t="s">
        <v>294</v>
      </c>
      <c r="D96" s="26">
        <v>6700</v>
      </c>
      <c r="E96" s="63">
        <v>6550.58</v>
      </c>
      <c r="F96" s="64">
        <f t="shared" si="2"/>
        <v>149.42000000000007</v>
      </c>
    </row>
    <row r="97" spans="1:6">
      <c r="A97" s="23" t="s">
        <v>295</v>
      </c>
      <c r="B97" s="62" t="s">
        <v>158</v>
      </c>
      <c r="C97" s="25" t="s">
        <v>296</v>
      </c>
      <c r="D97" s="95">
        <v>2027500</v>
      </c>
      <c r="E97" s="63">
        <v>2027432</v>
      </c>
      <c r="F97" s="64">
        <f t="shared" si="2"/>
        <v>68</v>
      </c>
    </row>
    <row r="98" spans="1:6" ht="45">
      <c r="A98" s="23" t="s">
        <v>297</v>
      </c>
      <c r="B98" s="62" t="s">
        <v>158</v>
      </c>
      <c r="C98" s="25" t="s">
        <v>298</v>
      </c>
      <c r="D98" s="95">
        <v>1862200</v>
      </c>
      <c r="E98" s="63">
        <v>1862132</v>
      </c>
      <c r="F98" s="64">
        <f t="shared" si="2"/>
        <v>68</v>
      </c>
    </row>
    <row r="99" spans="1:6" ht="33.75">
      <c r="A99" s="23" t="s">
        <v>299</v>
      </c>
      <c r="B99" s="62" t="s">
        <v>158</v>
      </c>
      <c r="C99" s="25" t="s">
        <v>300</v>
      </c>
      <c r="D99" s="95">
        <v>1862200</v>
      </c>
      <c r="E99" s="63">
        <v>1862132</v>
      </c>
      <c r="F99" s="64">
        <f t="shared" si="2"/>
        <v>68</v>
      </c>
    </row>
    <row r="100" spans="1:6" ht="22.5">
      <c r="A100" s="23" t="s">
        <v>301</v>
      </c>
      <c r="B100" s="62" t="s">
        <v>158</v>
      </c>
      <c r="C100" s="25" t="s">
        <v>302</v>
      </c>
      <c r="D100" s="26">
        <v>40200</v>
      </c>
      <c r="E100" s="63">
        <v>40200</v>
      </c>
      <c r="F100" s="64" t="str">
        <f t="shared" si="2"/>
        <v>-</v>
      </c>
    </row>
    <row r="101" spans="1:6" ht="22.5">
      <c r="A101" s="23" t="s">
        <v>171</v>
      </c>
      <c r="B101" s="62" t="s">
        <v>158</v>
      </c>
      <c r="C101" s="25" t="s">
        <v>303</v>
      </c>
      <c r="D101" s="26">
        <v>40200</v>
      </c>
      <c r="E101" s="63">
        <v>40200</v>
      </c>
      <c r="F101" s="64" t="str">
        <f t="shared" si="2"/>
        <v>-</v>
      </c>
    </row>
    <row r="102" spans="1:6" ht="157.5">
      <c r="A102" s="65" t="s">
        <v>304</v>
      </c>
      <c r="B102" s="62" t="s">
        <v>158</v>
      </c>
      <c r="C102" s="25" t="s">
        <v>305</v>
      </c>
      <c r="D102" s="95">
        <v>1822000</v>
      </c>
      <c r="E102" s="63">
        <v>1821932</v>
      </c>
      <c r="F102" s="64">
        <f t="shared" si="2"/>
        <v>68</v>
      </c>
    </row>
    <row r="103" spans="1:6" ht="33.75">
      <c r="A103" s="23" t="s">
        <v>306</v>
      </c>
      <c r="B103" s="62" t="s">
        <v>158</v>
      </c>
      <c r="C103" s="25" t="s">
        <v>307</v>
      </c>
      <c r="D103" s="95">
        <v>1822000</v>
      </c>
      <c r="E103" s="63">
        <v>1821932</v>
      </c>
      <c r="F103" s="64">
        <f t="shared" si="2"/>
        <v>68</v>
      </c>
    </row>
    <row r="104" spans="1:6" ht="22.5">
      <c r="A104" s="23" t="s">
        <v>238</v>
      </c>
      <c r="B104" s="62" t="s">
        <v>158</v>
      </c>
      <c r="C104" s="25" t="s">
        <v>308</v>
      </c>
      <c r="D104" s="26">
        <v>165300</v>
      </c>
      <c r="E104" s="63">
        <v>165300</v>
      </c>
      <c r="F104" s="64" t="str">
        <f t="shared" si="2"/>
        <v>-</v>
      </c>
    </row>
    <row r="105" spans="1:6">
      <c r="A105" s="23" t="s">
        <v>240</v>
      </c>
      <c r="B105" s="62" t="s">
        <v>158</v>
      </c>
      <c r="C105" s="25" t="s">
        <v>309</v>
      </c>
      <c r="D105" s="26">
        <v>165300</v>
      </c>
      <c r="E105" s="63">
        <v>165300</v>
      </c>
      <c r="F105" s="64" t="str">
        <f t="shared" si="2"/>
        <v>-</v>
      </c>
    </row>
    <row r="106" spans="1:6" ht="67.5">
      <c r="A106" s="65" t="s">
        <v>310</v>
      </c>
      <c r="B106" s="62" t="s">
        <v>158</v>
      </c>
      <c r="C106" s="25" t="s">
        <v>311</v>
      </c>
      <c r="D106" s="26">
        <v>135300</v>
      </c>
      <c r="E106" s="63">
        <v>135300</v>
      </c>
      <c r="F106" s="64" t="str">
        <f t="shared" si="2"/>
        <v>-</v>
      </c>
    </row>
    <row r="107" spans="1:6" ht="45">
      <c r="A107" s="23" t="s">
        <v>312</v>
      </c>
      <c r="B107" s="62" t="s">
        <v>158</v>
      </c>
      <c r="C107" s="25" t="s">
        <v>313</v>
      </c>
      <c r="D107" s="26">
        <v>135300</v>
      </c>
      <c r="E107" s="63">
        <v>135300</v>
      </c>
      <c r="F107" s="64" t="str">
        <f t="shared" si="2"/>
        <v>-</v>
      </c>
    </row>
    <row r="108" spans="1:6" ht="33.75">
      <c r="A108" s="23" t="s">
        <v>255</v>
      </c>
      <c r="B108" s="62" t="s">
        <v>158</v>
      </c>
      <c r="C108" s="25" t="s">
        <v>314</v>
      </c>
      <c r="D108" s="26">
        <v>30000</v>
      </c>
      <c r="E108" s="63">
        <v>30000</v>
      </c>
      <c r="F108" s="64" t="str">
        <f t="shared" si="2"/>
        <v>-</v>
      </c>
    </row>
    <row r="109" spans="1:6" ht="22.5">
      <c r="A109" s="23" t="s">
        <v>171</v>
      </c>
      <c r="B109" s="62" t="s">
        <v>158</v>
      </c>
      <c r="C109" s="25" t="s">
        <v>315</v>
      </c>
      <c r="D109" s="26">
        <v>30000</v>
      </c>
      <c r="E109" s="63">
        <v>30000</v>
      </c>
      <c r="F109" s="64" t="str">
        <f t="shared" si="2"/>
        <v>-</v>
      </c>
    </row>
    <row r="110" spans="1:6">
      <c r="A110" s="23" t="s">
        <v>316</v>
      </c>
      <c r="B110" s="62" t="s">
        <v>158</v>
      </c>
      <c r="C110" s="25" t="s">
        <v>317</v>
      </c>
      <c r="D110" s="26">
        <v>1352200</v>
      </c>
      <c r="E110" s="63">
        <v>1351836.86</v>
      </c>
      <c r="F110" s="64">
        <f t="shared" si="2"/>
        <v>363.13999999989755</v>
      </c>
    </row>
    <row r="111" spans="1:6" ht="33.75">
      <c r="A111" s="23" t="s">
        <v>318</v>
      </c>
      <c r="B111" s="62" t="s">
        <v>158</v>
      </c>
      <c r="C111" s="25" t="s">
        <v>319</v>
      </c>
      <c r="D111" s="26">
        <v>1352200</v>
      </c>
      <c r="E111" s="63">
        <v>1351836.86</v>
      </c>
      <c r="F111" s="64">
        <f t="shared" ref="F111:F138" si="3">IF(OR(D111="-",IF(E111="-",0,E111)&gt;=IF(D111="-",0,D111)),"-",IF(D111="-",0,D111)-IF(E111="-",0,E111))</f>
        <v>363.13999999989755</v>
      </c>
    </row>
    <row r="112" spans="1:6" ht="45">
      <c r="A112" s="23" t="s">
        <v>320</v>
      </c>
      <c r="B112" s="62" t="s">
        <v>158</v>
      </c>
      <c r="C112" s="25" t="s">
        <v>321</v>
      </c>
      <c r="D112" s="26">
        <v>1352200</v>
      </c>
      <c r="E112" s="63">
        <v>1351836.86</v>
      </c>
      <c r="F112" s="64">
        <f t="shared" si="3"/>
        <v>363.13999999989755</v>
      </c>
    </row>
    <row r="113" spans="1:6" ht="56.25">
      <c r="A113" s="23" t="s">
        <v>322</v>
      </c>
      <c r="B113" s="62" t="s">
        <v>158</v>
      </c>
      <c r="C113" s="25" t="s">
        <v>323</v>
      </c>
      <c r="D113" s="26">
        <v>74500</v>
      </c>
      <c r="E113" s="63">
        <v>74440</v>
      </c>
      <c r="F113" s="64">
        <f t="shared" si="3"/>
        <v>60</v>
      </c>
    </row>
    <row r="114" spans="1:6" ht="22.5">
      <c r="A114" s="23" t="s">
        <v>171</v>
      </c>
      <c r="B114" s="62" t="s">
        <v>158</v>
      </c>
      <c r="C114" s="25" t="s">
        <v>324</v>
      </c>
      <c r="D114" s="26">
        <v>74500</v>
      </c>
      <c r="E114" s="63">
        <v>74440</v>
      </c>
      <c r="F114" s="64">
        <f t="shared" si="3"/>
        <v>60</v>
      </c>
    </row>
    <row r="115" spans="1:6" ht="56.25">
      <c r="A115" s="23" t="s">
        <v>325</v>
      </c>
      <c r="B115" s="62" t="s">
        <v>158</v>
      </c>
      <c r="C115" s="25" t="s">
        <v>326</v>
      </c>
      <c r="D115" s="26">
        <v>33800</v>
      </c>
      <c r="E115" s="63">
        <v>33790</v>
      </c>
      <c r="F115" s="64">
        <f t="shared" si="3"/>
        <v>10</v>
      </c>
    </row>
    <row r="116" spans="1:6" ht="22.5">
      <c r="A116" s="23" t="s">
        <v>171</v>
      </c>
      <c r="B116" s="62" t="s">
        <v>158</v>
      </c>
      <c r="C116" s="25" t="s">
        <v>327</v>
      </c>
      <c r="D116" s="26">
        <v>33800</v>
      </c>
      <c r="E116" s="63">
        <v>33790</v>
      </c>
      <c r="F116" s="64">
        <f t="shared" si="3"/>
        <v>10</v>
      </c>
    </row>
    <row r="117" spans="1:6" ht="67.5">
      <c r="A117" s="65" t="s">
        <v>328</v>
      </c>
      <c r="B117" s="62" t="s">
        <v>158</v>
      </c>
      <c r="C117" s="25" t="s">
        <v>329</v>
      </c>
      <c r="D117" s="26">
        <v>129000</v>
      </c>
      <c r="E117" s="63">
        <v>128894</v>
      </c>
      <c r="F117" s="64">
        <f t="shared" si="3"/>
        <v>106</v>
      </c>
    </row>
    <row r="118" spans="1:6" ht="22.5">
      <c r="A118" s="23" t="s">
        <v>171</v>
      </c>
      <c r="B118" s="62" t="s">
        <v>158</v>
      </c>
      <c r="C118" s="25" t="s">
        <v>330</v>
      </c>
      <c r="D118" s="26">
        <v>129000</v>
      </c>
      <c r="E118" s="63">
        <v>128894</v>
      </c>
      <c r="F118" s="64">
        <f t="shared" si="3"/>
        <v>106</v>
      </c>
    </row>
    <row r="119" spans="1:6" ht="67.5">
      <c r="A119" s="23" t="s">
        <v>331</v>
      </c>
      <c r="B119" s="62" t="s">
        <v>158</v>
      </c>
      <c r="C119" s="25" t="s">
        <v>332</v>
      </c>
      <c r="D119" s="26">
        <v>4900</v>
      </c>
      <c r="E119" s="63">
        <v>4811</v>
      </c>
      <c r="F119" s="64">
        <f t="shared" si="3"/>
        <v>89</v>
      </c>
    </row>
    <row r="120" spans="1:6" ht="22.5">
      <c r="A120" s="23" t="s">
        <v>171</v>
      </c>
      <c r="B120" s="62" t="s">
        <v>158</v>
      </c>
      <c r="C120" s="25" t="s">
        <v>333</v>
      </c>
      <c r="D120" s="26">
        <v>4900</v>
      </c>
      <c r="E120" s="63">
        <v>4811</v>
      </c>
      <c r="F120" s="64">
        <f t="shared" si="3"/>
        <v>89</v>
      </c>
    </row>
    <row r="121" spans="1:6" ht="56.25">
      <c r="A121" s="23" t="s">
        <v>334</v>
      </c>
      <c r="B121" s="62" t="s">
        <v>158</v>
      </c>
      <c r="C121" s="25" t="s">
        <v>335</v>
      </c>
      <c r="D121" s="26">
        <v>1088700</v>
      </c>
      <c r="E121" s="63">
        <v>1088651.8600000001</v>
      </c>
      <c r="F121" s="64">
        <f t="shared" si="3"/>
        <v>48.139999999897555</v>
      </c>
    </row>
    <row r="122" spans="1:6" ht="22.5">
      <c r="A122" s="23" t="s">
        <v>171</v>
      </c>
      <c r="B122" s="62" t="s">
        <v>158</v>
      </c>
      <c r="C122" s="25" t="s">
        <v>336</v>
      </c>
      <c r="D122" s="26">
        <v>1088700</v>
      </c>
      <c r="E122" s="63">
        <v>1088651.8600000001</v>
      </c>
      <c r="F122" s="64">
        <f t="shared" si="3"/>
        <v>48.139999999897555</v>
      </c>
    </row>
    <row r="123" spans="1:6" ht="78.75">
      <c r="A123" s="65" t="s">
        <v>337</v>
      </c>
      <c r="B123" s="62" t="s">
        <v>158</v>
      </c>
      <c r="C123" s="25" t="s">
        <v>338</v>
      </c>
      <c r="D123" s="26">
        <v>21300</v>
      </c>
      <c r="E123" s="63">
        <v>21250</v>
      </c>
      <c r="F123" s="64">
        <f t="shared" si="3"/>
        <v>50</v>
      </c>
    </row>
    <row r="124" spans="1:6" ht="22.5">
      <c r="A124" s="23" t="s">
        <v>171</v>
      </c>
      <c r="B124" s="62" t="s">
        <v>158</v>
      </c>
      <c r="C124" s="25" t="s">
        <v>339</v>
      </c>
      <c r="D124" s="26">
        <v>21300</v>
      </c>
      <c r="E124" s="63">
        <v>21250</v>
      </c>
      <c r="F124" s="64">
        <f t="shared" si="3"/>
        <v>50</v>
      </c>
    </row>
    <row r="125" spans="1:6">
      <c r="A125" s="50" t="s">
        <v>340</v>
      </c>
      <c r="B125" s="51" t="s">
        <v>158</v>
      </c>
      <c r="C125" s="52" t="s">
        <v>341</v>
      </c>
      <c r="D125" s="98">
        <v>22710</v>
      </c>
      <c r="E125" s="54">
        <v>22700</v>
      </c>
      <c r="F125" s="55">
        <f t="shared" si="3"/>
        <v>10</v>
      </c>
    </row>
    <row r="126" spans="1:6" ht="22.5">
      <c r="A126" s="23" t="s">
        <v>342</v>
      </c>
      <c r="B126" s="62" t="s">
        <v>158</v>
      </c>
      <c r="C126" s="25" t="s">
        <v>343</v>
      </c>
      <c r="D126" s="26">
        <v>22700</v>
      </c>
      <c r="E126" s="63">
        <v>22700</v>
      </c>
      <c r="F126" s="64" t="str">
        <f t="shared" si="3"/>
        <v>-</v>
      </c>
    </row>
    <row r="127" spans="1:6" ht="45">
      <c r="A127" s="23" t="s">
        <v>273</v>
      </c>
      <c r="B127" s="62" t="s">
        <v>158</v>
      </c>
      <c r="C127" s="25" t="s">
        <v>344</v>
      </c>
      <c r="D127" s="26">
        <v>2800</v>
      </c>
      <c r="E127" s="63">
        <v>2800</v>
      </c>
      <c r="F127" s="64" t="str">
        <f t="shared" si="3"/>
        <v>-</v>
      </c>
    </row>
    <row r="128" spans="1:6" ht="56.25">
      <c r="A128" s="23" t="s">
        <v>275</v>
      </c>
      <c r="B128" s="62" t="s">
        <v>158</v>
      </c>
      <c r="C128" s="25" t="s">
        <v>345</v>
      </c>
      <c r="D128" s="26">
        <v>2800</v>
      </c>
      <c r="E128" s="63">
        <v>2800</v>
      </c>
      <c r="F128" s="64" t="str">
        <f t="shared" si="3"/>
        <v>-</v>
      </c>
    </row>
    <row r="129" spans="1:6" ht="112.5">
      <c r="A129" s="65" t="s">
        <v>346</v>
      </c>
      <c r="B129" s="62" t="s">
        <v>158</v>
      </c>
      <c r="C129" s="25" t="s">
        <v>347</v>
      </c>
      <c r="D129" s="26">
        <v>2800</v>
      </c>
      <c r="E129" s="63">
        <v>2800</v>
      </c>
      <c r="F129" s="64" t="str">
        <f t="shared" si="3"/>
        <v>-</v>
      </c>
    </row>
    <row r="130" spans="1:6" ht="22.5">
      <c r="A130" s="23" t="s">
        <v>171</v>
      </c>
      <c r="B130" s="62" t="s">
        <v>158</v>
      </c>
      <c r="C130" s="25" t="s">
        <v>348</v>
      </c>
      <c r="D130" s="26">
        <v>2800</v>
      </c>
      <c r="E130" s="63">
        <v>2800</v>
      </c>
      <c r="F130" s="64" t="str">
        <f t="shared" si="3"/>
        <v>-</v>
      </c>
    </row>
    <row r="131" spans="1:6" ht="33.75">
      <c r="A131" s="23" t="s">
        <v>214</v>
      </c>
      <c r="B131" s="62" t="s">
        <v>158</v>
      </c>
      <c r="C131" s="25" t="s">
        <v>349</v>
      </c>
      <c r="D131" s="26">
        <v>10500</v>
      </c>
      <c r="E131" s="63">
        <v>10500</v>
      </c>
      <c r="F131" s="64" t="str">
        <f t="shared" si="3"/>
        <v>-</v>
      </c>
    </row>
    <row r="132" spans="1:6" ht="56.25">
      <c r="A132" s="23" t="s">
        <v>216</v>
      </c>
      <c r="B132" s="62" t="s">
        <v>158</v>
      </c>
      <c r="C132" s="25" t="s">
        <v>350</v>
      </c>
      <c r="D132" s="26">
        <v>10500</v>
      </c>
      <c r="E132" s="63">
        <v>10500</v>
      </c>
      <c r="F132" s="64" t="str">
        <f t="shared" si="3"/>
        <v>-</v>
      </c>
    </row>
    <row r="133" spans="1:6" ht="67.5">
      <c r="A133" s="65" t="s">
        <v>351</v>
      </c>
      <c r="B133" s="62" t="s">
        <v>158</v>
      </c>
      <c r="C133" s="25" t="s">
        <v>352</v>
      </c>
      <c r="D133" s="26">
        <v>10500</v>
      </c>
      <c r="E133" s="63">
        <v>10500</v>
      </c>
      <c r="F133" s="64" t="str">
        <f t="shared" si="3"/>
        <v>-</v>
      </c>
    </row>
    <row r="134" spans="1:6" ht="22.5">
      <c r="A134" s="23" t="s">
        <v>171</v>
      </c>
      <c r="B134" s="62" t="s">
        <v>158</v>
      </c>
      <c r="C134" s="25" t="s">
        <v>353</v>
      </c>
      <c r="D134" s="26">
        <v>10500</v>
      </c>
      <c r="E134" s="63">
        <v>10500</v>
      </c>
      <c r="F134" s="64" t="str">
        <f t="shared" si="3"/>
        <v>-</v>
      </c>
    </row>
    <row r="135" spans="1:6" ht="22.5">
      <c r="A135" s="23" t="s">
        <v>185</v>
      </c>
      <c r="B135" s="62" t="s">
        <v>158</v>
      </c>
      <c r="C135" s="25" t="s">
        <v>354</v>
      </c>
      <c r="D135" s="26">
        <v>3000</v>
      </c>
      <c r="E135" s="63">
        <v>3000</v>
      </c>
      <c r="F135" s="64" t="str">
        <f t="shared" si="3"/>
        <v>-</v>
      </c>
    </row>
    <row r="136" spans="1:6">
      <c r="A136" s="23" t="s">
        <v>187</v>
      </c>
      <c r="B136" s="62" t="s">
        <v>158</v>
      </c>
      <c r="C136" s="25" t="s">
        <v>355</v>
      </c>
      <c r="D136" s="26">
        <v>3000</v>
      </c>
      <c r="E136" s="63">
        <v>3000</v>
      </c>
      <c r="F136" s="64" t="str">
        <f t="shared" si="3"/>
        <v>-</v>
      </c>
    </row>
    <row r="137" spans="1:6" ht="33.75">
      <c r="A137" s="23" t="s">
        <v>230</v>
      </c>
      <c r="B137" s="62" t="s">
        <v>158</v>
      </c>
      <c r="C137" s="25" t="s">
        <v>356</v>
      </c>
      <c r="D137" s="26">
        <v>3000</v>
      </c>
      <c r="E137" s="63">
        <v>3000</v>
      </c>
      <c r="F137" s="64" t="str">
        <f t="shared" si="3"/>
        <v>-</v>
      </c>
    </row>
    <row r="138" spans="1:6" ht="22.5">
      <c r="A138" s="23" t="s">
        <v>171</v>
      </c>
      <c r="B138" s="62" t="s">
        <v>158</v>
      </c>
      <c r="C138" s="25" t="s">
        <v>357</v>
      </c>
      <c r="D138" s="26">
        <v>3000</v>
      </c>
      <c r="E138" s="63">
        <v>3000</v>
      </c>
      <c r="F138" s="64" t="str">
        <f t="shared" si="3"/>
        <v>-</v>
      </c>
    </row>
    <row r="139" spans="1:6" ht="22.5">
      <c r="A139" s="23" t="s">
        <v>238</v>
      </c>
      <c r="B139" s="62" t="s">
        <v>158</v>
      </c>
      <c r="C139" s="25" t="s">
        <v>358</v>
      </c>
      <c r="D139" s="95">
        <v>6410</v>
      </c>
      <c r="E139" s="63">
        <v>6400</v>
      </c>
      <c r="F139" s="64">
        <f t="shared" ref="F139:F160" si="4">IF(OR(D139="-",IF(E139="-",0,E139)&gt;=IF(D139="-",0,D139)),"-",IF(D139="-",0,D139)-IF(E139="-",0,E139))</f>
        <v>10</v>
      </c>
    </row>
    <row r="140" spans="1:6">
      <c r="A140" s="23" t="s">
        <v>240</v>
      </c>
      <c r="B140" s="62" t="s">
        <v>158</v>
      </c>
      <c r="C140" s="25" t="s">
        <v>359</v>
      </c>
      <c r="D140" s="95">
        <v>6410</v>
      </c>
      <c r="E140" s="63">
        <v>6400</v>
      </c>
      <c r="F140" s="64">
        <f t="shared" si="4"/>
        <v>10</v>
      </c>
    </row>
    <row r="141" spans="1:6" ht="56.25">
      <c r="A141" s="23" t="s">
        <v>360</v>
      </c>
      <c r="B141" s="62" t="s">
        <v>158</v>
      </c>
      <c r="C141" s="25" t="s">
        <v>361</v>
      </c>
      <c r="D141" s="95">
        <v>6410</v>
      </c>
      <c r="E141" s="63">
        <v>6400</v>
      </c>
      <c r="F141" s="64">
        <f t="shared" si="4"/>
        <v>10</v>
      </c>
    </row>
    <row r="142" spans="1:6" ht="22.5">
      <c r="A142" s="23" t="s">
        <v>171</v>
      </c>
      <c r="B142" s="62" t="s">
        <v>158</v>
      </c>
      <c r="C142" s="25" t="s">
        <v>362</v>
      </c>
      <c r="D142" s="95">
        <v>6410</v>
      </c>
      <c r="E142" s="63">
        <v>6400</v>
      </c>
      <c r="F142" s="64">
        <f t="shared" si="4"/>
        <v>10</v>
      </c>
    </row>
    <row r="143" spans="1:6">
      <c r="A143" s="50" t="s">
        <v>363</v>
      </c>
      <c r="B143" s="51" t="s">
        <v>158</v>
      </c>
      <c r="C143" s="52" t="s">
        <v>364</v>
      </c>
      <c r="D143" s="53">
        <v>4280300</v>
      </c>
      <c r="E143" s="54">
        <v>4280300</v>
      </c>
      <c r="F143" s="55" t="str">
        <f t="shared" si="4"/>
        <v>-</v>
      </c>
    </row>
    <row r="144" spans="1:6">
      <c r="A144" s="23" t="s">
        <v>365</v>
      </c>
      <c r="B144" s="62" t="s">
        <v>158</v>
      </c>
      <c r="C144" s="25" t="s">
        <v>366</v>
      </c>
      <c r="D144" s="26">
        <v>4280300</v>
      </c>
      <c r="E144" s="63">
        <v>4280300</v>
      </c>
      <c r="F144" s="64" t="str">
        <f t="shared" si="4"/>
        <v>-</v>
      </c>
    </row>
    <row r="145" spans="1:6" ht="22.5">
      <c r="A145" s="23" t="s">
        <v>367</v>
      </c>
      <c r="B145" s="62" t="s">
        <v>158</v>
      </c>
      <c r="C145" s="25" t="s">
        <v>368</v>
      </c>
      <c r="D145" s="26">
        <v>4269300</v>
      </c>
      <c r="E145" s="63">
        <v>4269300</v>
      </c>
      <c r="F145" s="64" t="str">
        <f t="shared" si="4"/>
        <v>-</v>
      </c>
    </row>
    <row r="146" spans="1:6" ht="33.75">
      <c r="A146" s="23" t="s">
        <v>369</v>
      </c>
      <c r="B146" s="62" t="s">
        <v>158</v>
      </c>
      <c r="C146" s="25" t="s">
        <v>370</v>
      </c>
      <c r="D146" s="26">
        <v>4269300</v>
      </c>
      <c r="E146" s="63">
        <v>4269300</v>
      </c>
      <c r="F146" s="64" t="str">
        <f t="shared" si="4"/>
        <v>-</v>
      </c>
    </row>
    <row r="147" spans="1:6" ht="67.5">
      <c r="A147" s="65" t="s">
        <v>371</v>
      </c>
      <c r="B147" s="62" t="s">
        <v>158</v>
      </c>
      <c r="C147" s="25" t="s">
        <v>372</v>
      </c>
      <c r="D147" s="26">
        <v>3185300</v>
      </c>
      <c r="E147" s="63">
        <v>3185300</v>
      </c>
      <c r="F147" s="64" t="str">
        <f t="shared" si="4"/>
        <v>-</v>
      </c>
    </row>
    <row r="148" spans="1:6" ht="45">
      <c r="A148" s="23" t="s">
        <v>373</v>
      </c>
      <c r="B148" s="62" t="s">
        <v>158</v>
      </c>
      <c r="C148" s="25" t="s">
        <v>374</v>
      </c>
      <c r="D148" s="26">
        <v>3185300</v>
      </c>
      <c r="E148" s="63">
        <v>3185300</v>
      </c>
      <c r="F148" s="64" t="str">
        <f t="shared" si="4"/>
        <v>-</v>
      </c>
    </row>
    <row r="149" spans="1:6" ht="67.5">
      <c r="A149" s="65" t="s">
        <v>375</v>
      </c>
      <c r="B149" s="62" t="s">
        <v>158</v>
      </c>
      <c r="C149" s="25" t="s">
        <v>376</v>
      </c>
      <c r="D149" s="26">
        <v>1084000</v>
      </c>
      <c r="E149" s="63">
        <v>1084000</v>
      </c>
      <c r="F149" s="64" t="str">
        <f t="shared" si="4"/>
        <v>-</v>
      </c>
    </row>
    <row r="150" spans="1:6" ht="45">
      <c r="A150" s="23" t="s">
        <v>373</v>
      </c>
      <c r="B150" s="62" t="s">
        <v>158</v>
      </c>
      <c r="C150" s="25" t="s">
        <v>377</v>
      </c>
      <c r="D150" s="26">
        <v>1084000</v>
      </c>
      <c r="E150" s="63">
        <v>1084000</v>
      </c>
      <c r="F150" s="64" t="str">
        <f t="shared" si="4"/>
        <v>-</v>
      </c>
    </row>
    <row r="151" spans="1:6" ht="45">
      <c r="A151" s="23" t="s">
        <v>221</v>
      </c>
      <c r="B151" s="62" t="s">
        <v>158</v>
      </c>
      <c r="C151" s="25" t="s">
        <v>378</v>
      </c>
      <c r="D151" s="26">
        <v>11000</v>
      </c>
      <c r="E151" s="63">
        <v>11000</v>
      </c>
      <c r="F151" s="64" t="str">
        <f t="shared" si="4"/>
        <v>-</v>
      </c>
    </row>
    <row r="152" spans="1:6" ht="67.5">
      <c r="A152" s="23" t="s">
        <v>223</v>
      </c>
      <c r="B152" s="62" t="s">
        <v>158</v>
      </c>
      <c r="C152" s="25" t="s">
        <v>379</v>
      </c>
      <c r="D152" s="26">
        <v>11000</v>
      </c>
      <c r="E152" s="63">
        <v>11000</v>
      </c>
      <c r="F152" s="64" t="str">
        <f t="shared" si="4"/>
        <v>-</v>
      </c>
    </row>
    <row r="153" spans="1:6" ht="90">
      <c r="A153" s="65" t="s">
        <v>225</v>
      </c>
      <c r="B153" s="62" t="s">
        <v>158</v>
      </c>
      <c r="C153" s="25" t="s">
        <v>380</v>
      </c>
      <c r="D153" s="26">
        <v>11000</v>
      </c>
      <c r="E153" s="63">
        <v>11000</v>
      </c>
      <c r="F153" s="64" t="str">
        <f t="shared" si="4"/>
        <v>-</v>
      </c>
    </row>
    <row r="154" spans="1:6" ht="45">
      <c r="A154" s="23" t="s">
        <v>373</v>
      </c>
      <c r="B154" s="62" t="s">
        <v>158</v>
      </c>
      <c r="C154" s="25" t="s">
        <v>381</v>
      </c>
      <c r="D154" s="26">
        <v>11000</v>
      </c>
      <c r="E154" s="63">
        <v>11000</v>
      </c>
      <c r="F154" s="64" t="str">
        <f t="shared" si="4"/>
        <v>-</v>
      </c>
    </row>
    <row r="155" spans="1:6">
      <c r="A155" s="50" t="s">
        <v>382</v>
      </c>
      <c r="B155" s="51" t="s">
        <v>158</v>
      </c>
      <c r="C155" s="52" t="s">
        <v>383</v>
      </c>
      <c r="D155" s="53">
        <v>57500</v>
      </c>
      <c r="E155" s="54">
        <v>57415.14</v>
      </c>
      <c r="F155" s="55">
        <f t="shared" si="4"/>
        <v>84.860000000000582</v>
      </c>
    </row>
    <row r="156" spans="1:6">
      <c r="A156" s="23" t="s">
        <v>384</v>
      </c>
      <c r="B156" s="62" t="s">
        <v>158</v>
      </c>
      <c r="C156" s="25" t="s">
        <v>385</v>
      </c>
      <c r="D156" s="26">
        <v>57500</v>
      </c>
      <c r="E156" s="63">
        <v>57415.14</v>
      </c>
      <c r="F156" s="64">
        <f t="shared" si="4"/>
        <v>84.860000000000582</v>
      </c>
    </row>
    <row r="157" spans="1:6" ht="22.5">
      <c r="A157" s="23" t="s">
        <v>386</v>
      </c>
      <c r="B157" s="62" t="s">
        <v>158</v>
      </c>
      <c r="C157" s="25" t="s">
        <v>387</v>
      </c>
      <c r="D157" s="26">
        <v>57500</v>
      </c>
      <c r="E157" s="63">
        <v>57415.14</v>
      </c>
      <c r="F157" s="64">
        <f t="shared" si="4"/>
        <v>84.860000000000582</v>
      </c>
    </row>
    <row r="158" spans="1:6" ht="33.75">
      <c r="A158" s="23" t="s">
        <v>388</v>
      </c>
      <c r="B158" s="62" t="s">
        <v>158</v>
      </c>
      <c r="C158" s="25" t="s">
        <v>389</v>
      </c>
      <c r="D158" s="26">
        <v>57500</v>
      </c>
      <c r="E158" s="63">
        <v>57415.14</v>
      </c>
      <c r="F158" s="64">
        <f t="shared" si="4"/>
        <v>84.860000000000582</v>
      </c>
    </row>
    <row r="159" spans="1:6" ht="45">
      <c r="A159" s="23" t="s">
        <v>390</v>
      </c>
      <c r="B159" s="62" t="s">
        <v>158</v>
      </c>
      <c r="C159" s="25" t="s">
        <v>391</v>
      </c>
      <c r="D159" s="26">
        <v>57500</v>
      </c>
      <c r="E159" s="63">
        <v>57415.14</v>
      </c>
      <c r="F159" s="64">
        <f t="shared" si="4"/>
        <v>84.860000000000582</v>
      </c>
    </row>
    <row r="160" spans="1:6" ht="22.5">
      <c r="A160" s="23" t="s">
        <v>392</v>
      </c>
      <c r="B160" s="62" t="s">
        <v>158</v>
      </c>
      <c r="C160" s="25" t="s">
        <v>393</v>
      </c>
      <c r="D160" s="26">
        <v>57500</v>
      </c>
      <c r="E160" s="63">
        <v>57415.14</v>
      </c>
      <c r="F160" s="64">
        <f t="shared" si="4"/>
        <v>84.860000000000582</v>
      </c>
    </row>
    <row r="161" spans="1:6" ht="9" customHeight="1">
      <c r="A161" s="66"/>
      <c r="B161" s="67"/>
      <c r="C161" s="68"/>
      <c r="D161" s="69"/>
      <c r="E161" s="67"/>
      <c r="F161" s="67"/>
    </row>
    <row r="162" spans="1:6" ht="13.5" customHeight="1">
      <c r="A162" s="70" t="s">
        <v>394</v>
      </c>
      <c r="B162" s="71" t="s">
        <v>395</v>
      </c>
      <c r="C162" s="72" t="s">
        <v>159</v>
      </c>
      <c r="D162" s="99">
        <v>-399800</v>
      </c>
      <c r="E162" s="73">
        <v>-330889.74</v>
      </c>
      <c r="F162" s="74" t="s">
        <v>396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 E28:F29 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showGridLines="0" tabSelected="1" workbookViewId="0">
      <selection activeCell="G23" sqref="G2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7" t="s">
        <v>397</v>
      </c>
      <c r="B1" s="127"/>
      <c r="C1" s="127"/>
      <c r="D1" s="127"/>
      <c r="E1" s="127"/>
      <c r="F1" s="127"/>
    </row>
    <row r="2" spans="1:6" ht="13.15" customHeight="1">
      <c r="A2" s="115" t="s">
        <v>398</v>
      </c>
      <c r="B2" s="115"/>
      <c r="C2" s="115"/>
      <c r="D2" s="115"/>
      <c r="E2" s="115"/>
      <c r="F2" s="115"/>
    </row>
    <row r="3" spans="1:6" ht="9" customHeight="1">
      <c r="A3" s="4"/>
      <c r="B3" s="75"/>
      <c r="C3" s="42"/>
      <c r="D3" s="8"/>
      <c r="E3" s="8"/>
      <c r="F3" s="42"/>
    </row>
    <row r="4" spans="1:6" ht="13.9" customHeight="1">
      <c r="A4" s="109" t="s">
        <v>23</v>
      </c>
      <c r="B4" s="103" t="s">
        <v>24</v>
      </c>
      <c r="C4" s="120" t="s">
        <v>399</v>
      </c>
      <c r="D4" s="106" t="s">
        <v>26</v>
      </c>
      <c r="E4" s="106" t="s">
        <v>27</v>
      </c>
      <c r="F4" s="112" t="s">
        <v>28</v>
      </c>
    </row>
    <row r="5" spans="1:6" ht="4.9000000000000004" customHeight="1">
      <c r="A5" s="110"/>
      <c r="B5" s="104"/>
      <c r="C5" s="121"/>
      <c r="D5" s="107"/>
      <c r="E5" s="107"/>
      <c r="F5" s="113"/>
    </row>
    <row r="6" spans="1:6" ht="6" customHeight="1">
      <c r="A6" s="110"/>
      <c r="B6" s="104"/>
      <c r="C6" s="121"/>
      <c r="D6" s="107"/>
      <c r="E6" s="107"/>
      <c r="F6" s="113"/>
    </row>
    <row r="7" spans="1:6" ht="4.9000000000000004" customHeight="1">
      <c r="A7" s="110"/>
      <c r="B7" s="104"/>
      <c r="C7" s="121"/>
      <c r="D7" s="107"/>
      <c r="E7" s="107"/>
      <c r="F7" s="113"/>
    </row>
    <row r="8" spans="1:6" ht="6" customHeight="1">
      <c r="A8" s="110"/>
      <c r="B8" s="104"/>
      <c r="C8" s="121"/>
      <c r="D8" s="107"/>
      <c r="E8" s="107"/>
      <c r="F8" s="113"/>
    </row>
    <row r="9" spans="1:6" ht="6" customHeight="1">
      <c r="A9" s="110"/>
      <c r="B9" s="104"/>
      <c r="C9" s="121"/>
      <c r="D9" s="107"/>
      <c r="E9" s="107"/>
      <c r="F9" s="113"/>
    </row>
    <row r="10" spans="1:6" ht="18" customHeight="1">
      <c r="A10" s="111"/>
      <c r="B10" s="105"/>
      <c r="C10" s="128"/>
      <c r="D10" s="108"/>
      <c r="E10" s="108"/>
      <c r="F10" s="114"/>
    </row>
    <row r="11" spans="1:6" ht="13.5" customHeight="1">
      <c r="A11" s="17">
        <v>1</v>
      </c>
      <c r="B11" s="18">
        <v>2</v>
      </c>
      <c r="C11" s="19">
        <v>3</v>
      </c>
      <c r="D11" s="20" t="s">
        <v>29</v>
      </c>
      <c r="E11" s="49" t="s">
        <v>30</v>
      </c>
      <c r="F11" s="22" t="s">
        <v>31</v>
      </c>
    </row>
    <row r="12" spans="1:6" ht="22.5">
      <c r="A12" s="76" t="s">
        <v>400</v>
      </c>
      <c r="B12" s="77" t="s">
        <v>401</v>
      </c>
      <c r="C12" s="78" t="s">
        <v>159</v>
      </c>
      <c r="D12" s="95">
        <v>399800</v>
      </c>
      <c r="E12" s="79">
        <v>330889.74</v>
      </c>
      <c r="F12" s="80" t="s">
        <v>159</v>
      </c>
    </row>
    <row r="13" spans="1:6">
      <c r="A13" s="81" t="s">
        <v>35</v>
      </c>
      <c r="B13" s="82"/>
      <c r="C13" s="83"/>
      <c r="D13" s="100"/>
      <c r="E13" s="84"/>
      <c r="F13" s="85"/>
    </row>
    <row r="14" spans="1:6" ht="22.5">
      <c r="A14" s="50" t="s">
        <v>402</v>
      </c>
      <c r="B14" s="86" t="s">
        <v>403</v>
      </c>
      <c r="C14" s="87" t="s">
        <v>159</v>
      </c>
      <c r="D14" s="97" t="s">
        <v>46</v>
      </c>
      <c r="E14" s="53" t="s">
        <v>46</v>
      </c>
      <c r="F14" s="55" t="s">
        <v>46</v>
      </c>
    </row>
    <row r="15" spans="1:6">
      <c r="A15" s="81" t="s">
        <v>404</v>
      </c>
      <c r="B15" s="82"/>
      <c r="C15" s="83"/>
      <c r="D15" s="100"/>
      <c r="E15" s="84"/>
      <c r="F15" s="85"/>
    </row>
    <row r="16" spans="1:6">
      <c r="A16" s="50" t="s">
        <v>405</v>
      </c>
      <c r="B16" s="86" t="s">
        <v>406</v>
      </c>
      <c r="C16" s="87" t="s">
        <v>159</v>
      </c>
      <c r="D16" s="97" t="s">
        <v>46</v>
      </c>
      <c r="E16" s="53" t="s">
        <v>46</v>
      </c>
      <c r="F16" s="55" t="s">
        <v>46</v>
      </c>
    </row>
    <row r="17" spans="1:7">
      <c r="A17" s="81" t="s">
        <v>404</v>
      </c>
      <c r="B17" s="82"/>
      <c r="C17" s="83"/>
      <c r="D17" s="100"/>
      <c r="E17" s="84"/>
      <c r="F17" s="85"/>
    </row>
    <row r="18" spans="1:7">
      <c r="A18" s="76" t="s">
        <v>407</v>
      </c>
      <c r="B18" s="77" t="s">
        <v>408</v>
      </c>
      <c r="C18" s="78" t="s">
        <v>409</v>
      </c>
      <c r="D18" s="95">
        <v>399800</v>
      </c>
      <c r="E18" s="79">
        <v>330889.74</v>
      </c>
      <c r="F18" s="80">
        <v>68910.259999999995</v>
      </c>
      <c r="G18" s="94"/>
    </row>
    <row r="19" spans="1:7" ht="22.5">
      <c r="A19" s="76" t="s">
        <v>410</v>
      </c>
      <c r="B19" s="77" t="s">
        <v>408</v>
      </c>
      <c r="C19" s="78" t="s">
        <v>411</v>
      </c>
      <c r="D19" s="95">
        <v>399800</v>
      </c>
      <c r="E19" s="79">
        <v>330889.74</v>
      </c>
      <c r="F19" s="80">
        <v>68910.259999999995</v>
      </c>
    </row>
    <row r="20" spans="1:7">
      <c r="A20" s="76" t="s">
        <v>412</v>
      </c>
      <c r="B20" s="77" t="s">
        <v>413</v>
      </c>
      <c r="C20" s="78" t="s">
        <v>414</v>
      </c>
      <c r="D20" s="95">
        <v>-12629300</v>
      </c>
      <c r="E20" s="79">
        <v>-12613346.02</v>
      </c>
      <c r="F20" s="80" t="s">
        <v>396</v>
      </c>
    </row>
    <row r="21" spans="1:7" ht="22.5">
      <c r="A21" s="23" t="s">
        <v>415</v>
      </c>
      <c r="B21" s="24" t="s">
        <v>413</v>
      </c>
      <c r="C21" s="88" t="s">
        <v>416</v>
      </c>
      <c r="D21" s="95">
        <v>-12629300</v>
      </c>
      <c r="E21" s="26">
        <v>-12613346.02</v>
      </c>
      <c r="F21" s="64" t="s">
        <v>396</v>
      </c>
    </row>
    <row r="22" spans="1:7">
      <c r="A22" s="76" t="s">
        <v>417</v>
      </c>
      <c r="B22" s="77" t="s">
        <v>418</v>
      </c>
      <c r="C22" s="78" t="s">
        <v>419</v>
      </c>
      <c r="D22" s="95">
        <v>13029100</v>
      </c>
      <c r="E22" s="79">
        <v>12944235.76</v>
      </c>
      <c r="F22" s="80" t="s">
        <v>396</v>
      </c>
    </row>
    <row r="23" spans="1:7" ht="22.5">
      <c r="A23" s="23" t="s">
        <v>420</v>
      </c>
      <c r="B23" s="24" t="s">
        <v>418</v>
      </c>
      <c r="C23" s="88" t="s">
        <v>421</v>
      </c>
      <c r="D23" s="95">
        <v>13029100</v>
      </c>
      <c r="E23" s="26">
        <v>12944235.76</v>
      </c>
      <c r="F23" s="64" t="s">
        <v>396</v>
      </c>
    </row>
    <row r="24" spans="1:7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422</v>
      </c>
      <c r="B1" t="s">
        <v>30</v>
      </c>
    </row>
    <row r="2" spans="1:2">
      <c r="A2" t="s">
        <v>423</v>
      </c>
      <c r="B2" t="s">
        <v>424</v>
      </c>
    </row>
    <row r="3" spans="1:2">
      <c r="A3" t="s">
        <v>425</v>
      </c>
      <c r="B3" t="s">
        <v>13</v>
      </c>
    </row>
    <row r="4" spans="1:2">
      <c r="A4" t="s">
        <v>426</v>
      </c>
      <c r="B4" t="s">
        <v>427</v>
      </c>
    </row>
    <row r="5" spans="1:2">
      <c r="A5" t="s">
        <v>428</v>
      </c>
      <c r="B5" t="s">
        <v>429</v>
      </c>
    </row>
    <row r="6" spans="1:2">
      <c r="A6" t="s">
        <v>430</v>
      </c>
      <c r="B6" t="s">
        <v>431</v>
      </c>
    </row>
    <row r="7" spans="1:2">
      <c r="A7" t="s">
        <v>432</v>
      </c>
      <c r="B7" t="s">
        <v>431</v>
      </c>
    </row>
    <row r="8" spans="1:2">
      <c r="A8" t="s">
        <v>433</v>
      </c>
      <c r="B8" t="s">
        <v>434</v>
      </c>
    </row>
    <row r="9" spans="1:2">
      <c r="A9" t="s">
        <v>435</v>
      </c>
      <c r="B9" t="s">
        <v>436</v>
      </c>
    </row>
    <row r="10" spans="1:2">
      <c r="A10" t="s">
        <v>437</v>
      </c>
      <c r="B10" t="s">
        <v>429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rep:2.44.0.68</dc:description>
  <cp:lastModifiedBy>Admin</cp:lastModifiedBy>
  <cp:lastPrinted>2018-01-16T11:30:03Z</cp:lastPrinted>
  <dcterms:created xsi:type="dcterms:W3CDTF">2017-12-30T08:10:55Z</dcterms:created>
  <dcterms:modified xsi:type="dcterms:W3CDTF">2018-02-13T12:09:29Z</dcterms:modified>
</cp:coreProperties>
</file>